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OSSIER CREALIS2017\MAIRIE DE BEHOUST\04-DCE\Dossier à envoyer\Dossier DCE\"/>
    </mc:Choice>
  </mc:AlternateContent>
  <bookViews>
    <workbookView xWindow="-28920" yWindow="-120" windowWidth="29040" windowHeight="15840" tabRatio="848"/>
  </bookViews>
  <sheets>
    <sheet name="01-TERRASSEMENT DEMOLITION" sheetId="3" r:id="rId1"/>
    <sheet name="02-GROS OEUVRE" sheetId="18" r:id="rId2"/>
    <sheet name="03- COUVERTURE CHARPENTE" sheetId="5" r:id="rId3"/>
    <sheet name="04- REVETEMENTS EXT ENDUIT" sheetId="4" r:id="rId4"/>
    <sheet name="05- MENUISERIE EXT" sheetId="15" r:id="rId5"/>
    <sheet name="06- PLATRERIE DOUBLAGE" sheetId="7" r:id="rId6"/>
    <sheet name="07- MENUISERIE INT" sheetId="8" r:id="rId7"/>
    <sheet name="08-PEINTURE" sheetId="9" r:id="rId8"/>
    <sheet name="09-CARRELAGE" sheetId="10" r:id="rId9"/>
    <sheet name="10-RVT SOLS SOUPLES" sheetId="20" r:id="rId10"/>
    <sheet name="11- ELECTRICITE" sheetId="11" r:id="rId11"/>
    <sheet name="12- VENTILATION" sheetId="12" r:id="rId12"/>
    <sheet name="13- PLOMBERIE - CHAUFFAGE" sheetId="13" r:id="rId13"/>
  </sheets>
  <definedNames>
    <definedName name="_xlnm._FilterDatabase" localSheetId="10" hidden="1">'11- ELECTRICITE'!$F$17:$F$96</definedName>
    <definedName name="CGV" localSheetId="1">#REF!</definedName>
    <definedName name="CGV" localSheetId="2">#REF!</definedName>
    <definedName name="CGV" localSheetId="3">#REF!</definedName>
    <definedName name="CGV" localSheetId="4">#REF!</definedName>
    <definedName name="CGV" localSheetId="5">#REF!</definedName>
    <definedName name="CGV" localSheetId="6">#REF!</definedName>
    <definedName name="CGV" localSheetId="7">#REF!</definedName>
    <definedName name="CGV" localSheetId="8">#REF!</definedName>
    <definedName name="CGV" localSheetId="9">#REF!</definedName>
    <definedName name="CGV" localSheetId="10">#REF!</definedName>
    <definedName name="CGV" localSheetId="11">#REF!</definedName>
    <definedName name="CGV" localSheetId="12">#REF!</definedName>
    <definedName name="CGV">#REF!</definedName>
    <definedName name="metallerie" localSheetId="1">#REF!</definedName>
    <definedName name="metallerie" localSheetId="9">#REF!</definedName>
    <definedName name="metallerie">#REF!</definedName>
    <definedName name="_xlnm.Print_Area" localSheetId="0">'01-TERRASSEMENT DEMOLITION'!$A$5:$I$73</definedName>
    <definedName name="_xlnm.Print_Area" localSheetId="1">'02-GROS OEUVRE'!$A$6:$J$82</definedName>
    <definedName name="_xlnm.Print_Area" localSheetId="2">'03- COUVERTURE CHARPENTE'!$A$7:$I$49</definedName>
    <definedName name="_xlnm.Print_Area" localSheetId="3">'04- REVETEMENTS EXT ENDUIT'!$A$11:$I$29</definedName>
    <definedName name="_xlnm.Print_Area" localSheetId="4">'05- MENUISERIE EXT'!$A$8:$I$40</definedName>
    <definedName name="_xlnm.Print_Area" localSheetId="5">'06- PLATRERIE DOUBLAGE'!$A$8:$I$57</definedName>
    <definedName name="_xlnm.Print_Area" localSheetId="6">'07- MENUISERIE INT'!$A$8:$H$43</definedName>
    <definedName name="_xlnm.Print_Area" localSheetId="7">'08-PEINTURE'!$A$8:$I$55</definedName>
    <definedName name="_xlnm.Print_Area" localSheetId="8">'09-CARRELAGE'!$A$8:$I$39</definedName>
    <definedName name="_xlnm.Print_Area" localSheetId="9">'10-RVT SOLS SOUPLES'!$A$12:$I$34</definedName>
    <definedName name="_xlnm.Print_Area" localSheetId="10">'11- ELECTRICITE'!$A$8:$I$115</definedName>
    <definedName name="_xlnm.Print_Area" localSheetId="11">'12- VENTILATION'!$A$7:$I$33</definedName>
    <definedName name="_xlnm.Print_Area" localSheetId="12">'13- PLOMBERIE - CHAUFFAGE'!$A$6:$I$51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2" i="12" l="1"/>
  <c r="H44" i="7"/>
  <c r="F25" i="10" l="1"/>
  <c r="H21" i="5"/>
  <c r="H107" i="11"/>
  <c r="F41" i="11" l="1"/>
  <c r="H39" i="11"/>
  <c r="H49" i="9" l="1"/>
  <c r="F53" i="9"/>
  <c r="H50" i="9"/>
  <c r="H44" i="9"/>
  <c r="F46" i="9"/>
  <c r="H22" i="20"/>
  <c r="H23" i="20" s="1"/>
  <c r="H67" i="18"/>
  <c r="H66" i="18"/>
  <c r="F21" i="9"/>
  <c r="F29" i="9"/>
  <c r="F19" i="9"/>
  <c r="H45" i="7"/>
  <c r="H30" i="3"/>
  <c r="H53" i="9" l="1"/>
  <c r="H46" i="13"/>
  <c r="H45" i="13"/>
  <c r="H47" i="13" s="1"/>
  <c r="H40" i="13"/>
  <c r="H39" i="13"/>
  <c r="H41" i="13" s="1"/>
  <c r="H34" i="13"/>
  <c r="H28" i="13"/>
  <c r="H26" i="13"/>
  <c r="H21" i="13"/>
  <c r="H20" i="13"/>
  <c r="H26" i="12"/>
  <c r="H29" i="12"/>
  <c r="H27" i="12"/>
  <c r="H25" i="12"/>
  <c r="H20" i="12"/>
  <c r="H18" i="12"/>
  <c r="H108" i="11"/>
  <c r="F111" i="11"/>
  <c r="H109" i="11"/>
  <c r="H106" i="11"/>
  <c r="H100" i="11"/>
  <c r="F102" i="11"/>
  <c r="H99" i="11"/>
  <c r="H38" i="11"/>
  <c r="F52" i="11"/>
  <c r="H50" i="11"/>
  <c r="H49" i="11"/>
  <c r="H48" i="11"/>
  <c r="H19" i="11"/>
  <c r="H20" i="11"/>
  <c r="H94" i="11"/>
  <c r="H89" i="11"/>
  <c r="H88" i="11"/>
  <c r="H83" i="11"/>
  <c r="H82" i="11"/>
  <c r="H76" i="11"/>
  <c r="H71" i="11"/>
  <c r="H67" i="11"/>
  <c r="H66" i="11"/>
  <c r="H62" i="11"/>
  <c r="H61" i="11"/>
  <c r="H60" i="11"/>
  <c r="H56" i="11"/>
  <c r="H55" i="11"/>
  <c r="H54" i="11"/>
  <c r="H44" i="11"/>
  <c r="H37" i="11"/>
  <c r="H36" i="11"/>
  <c r="H31" i="11"/>
  <c r="H27" i="11"/>
  <c r="H26" i="11"/>
  <c r="H25" i="11"/>
  <c r="H21" i="11"/>
  <c r="F29" i="20"/>
  <c r="H29" i="20" s="1"/>
  <c r="H30" i="20" s="1"/>
  <c r="H34" i="20" s="1"/>
  <c r="H38" i="8"/>
  <c r="H37" i="8"/>
  <c r="H36" i="8"/>
  <c r="H35" i="8"/>
  <c r="H34" i="8"/>
  <c r="H33" i="8"/>
  <c r="H32" i="8"/>
  <c r="H31" i="8"/>
  <c r="H27" i="8"/>
  <c r="H23" i="8"/>
  <c r="H22" i="8"/>
  <c r="H21" i="8"/>
  <c r="H45" i="5"/>
  <c r="H39" i="5"/>
  <c r="H35" i="5"/>
  <c r="H33" i="5"/>
  <c r="H31" i="5"/>
  <c r="H30" i="5"/>
  <c r="H29" i="5"/>
  <c r="H28" i="5"/>
  <c r="H27" i="5"/>
  <c r="H20" i="5"/>
  <c r="H24" i="4"/>
  <c r="H23" i="4"/>
  <c r="H25" i="10"/>
  <c r="F30" i="9"/>
  <c r="F26" i="9"/>
  <c r="H26" i="9" s="1"/>
  <c r="H27" i="9" s="1"/>
  <c r="F35" i="9"/>
  <c r="F36" i="9" s="1"/>
  <c r="H21" i="9"/>
  <c r="H22" i="9" s="1"/>
  <c r="F32" i="9"/>
  <c r="H19" i="9"/>
  <c r="H20" i="9" s="1"/>
  <c r="H43" i="7"/>
  <c r="H54" i="7"/>
  <c r="H55" i="7" s="1"/>
  <c r="H50" i="7"/>
  <c r="H42" i="7"/>
  <c r="H41" i="7"/>
  <c r="H36" i="7"/>
  <c r="H31" i="7"/>
  <c r="H27" i="7"/>
  <c r="H22" i="7"/>
  <c r="F55" i="7"/>
  <c r="F37" i="7"/>
  <c r="H32" i="15"/>
  <c r="H28" i="15"/>
  <c r="H27" i="15"/>
  <c r="H26" i="15"/>
  <c r="H25" i="15"/>
  <c r="H23" i="15"/>
  <c r="H22" i="15"/>
  <c r="H76" i="18"/>
  <c r="H43" i="5"/>
  <c r="H75" i="18"/>
  <c r="H74" i="18"/>
  <c r="H60" i="18"/>
  <c r="H73" i="18"/>
  <c r="H50" i="3"/>
  <c r="H51" i="18"/>
  <c r="H61" i="18"/>
  <c r="H46" i="18"/>
  <c r="H45" i="18"/>
  <c r="H44" i="18"/>
  <c r="H41" i="18"/>
  <c r="H36" i="18"/>
  <c r="H33" i="18"/>
  <c r="H29" i="18"/>
  <c r="H24" i="18"/>
  <c r="H64" i="3"/>
  <c r="H63" i="3"/>
  <c r="H44" i="3"/>
  <c r="H54" i="3"/>
  <c r="H53" i="3"/>
  <c r="H52" i="3"/>
  <c r="H47" i="3"/>
  <c r="H46" i="3"/>
  <c r="H37" i="3"/>
  <c r="H36" i="3"/>
  <c r="H35" i="3"/>
  <c r="H34" i="3"/>
  <c r="H33" i="3"/>
  <c r="H32" i="3"/>
  <c r="H31" i="3"/>
  <c r="H45" i="3"/>
  <c r="H29" i="3"/>
  <c r="H28" i="3"/>
  <c r="H19" i="3"/>
  <c r="H18" i="3"/>
  <c r="H17" i="3"/>
  <c r="H16" i="3"/>
  <c r="H41" i="11" l="1"/>
  <c r="H46" i="7"/>
  <c r="H32" i="12"/>
  <c r="H111" i="11"/>
  <c r="H102" i="11"/>
  <c r="H78" i="18"/>
  <c r="H40" i="8"/>
  <c r="H66" i="3"/>
  <c r="H22" i="13"/>
  <c r="H52" i="11"/>
  <c r="H47" i="5"/>
  <c r="H29" i="9"/>
  <c r="H30" i="9" s="1"/>
  <c r="F27" i="9"/>
  <c r="F20" i="9"/>
  <c r="F22" i="9"/>
  <c r="H35" i="9"/>
  <c r="H36" i="9" s="1"/>
  <c r="H40" i="9"/>
  <c r="H37" i="7"/>
  <c r="H56" i="3"/>
  <c r="H39" i="3"/>
  <c r="F51" i="7" l="1"/>
  <c r="F28" i="7"/>
  <c r="H32" i="13" l="1"/>
  <c r="H30" i="13"/>
  <c r="H35" i="13" s="1"/>
  <c r="H26" i="20"/>
  <c r="H25" i="20"/>
  <c r="H42" i="9"/>
  <c r="H46" i="9" s="1"/>
  <c r="H32" i="20" l="1"/>
  <c r="H69" i="11"/>
  <c r="H24" i="8"/>
  <c r="H28" i="8" l="1"/>
  <c r="H42" i="8" l="1"/>
  <c r="H36" i="5"/>
  <c r="H40" i="5" s="1"/>
  <c r="H57" i="18"/>
  <c r="H54" i="18"/>
  <c r="H59" i="18" l="1"/>
  <c r="F32" i="20" l="1"/>
  <c r="H18" i="10" l="1"/>
  <c r="H32" i="9"/>
  <c r="H16" i="9"/>
  <c r="H33" i="10" l="1"/>
  <c r="H36" i="10" s="1"/>
  <c r="F33" i="9"/>
  <c r="F36" i="10"/>
  <c r="H30" i="10"/>
  <c r="H21" i="10"/>
  <c r="H35" i="15"/>
  <c r="H29" i="15"/>
  <c r="H39" i="10" l="1"/>
  <c r="H32" i="7"/>
  <c r="F32" i="7"/>
  <c r="H23" i="7"/>
  <c r="F23" i="7"/>
  <c r="H38" i="15"/>
  <c r="H27" i="4"/>
  <c r="H51" i="7"/>
  <c r="H28" i="7"/>
  <c r="H57" i="7" l="1"/>
  <c r="H29" i="4"/>
  <c r="H23" i="5"/>
  <c r="H49" i="5" s="1"/>
  <c r="H56" i="18"/>
  <c r="H70" i="18" s="1"/>
  <c r="H22" i="3"/>
  <c r="H21" i="3"/>
  <c r="H20" i="3"/>
  <c r="H23" i="3" l="1"/>
  <c r="H25" i="18"/>
  <c r="H37" i="18"/>
  <c r="H82" i="18" l="1"/>
  <c r="H72" i="3"/>
  <c r="H50" i="13"/>
  <c r="F73" i="11" l="1"/>
  <c r="F91" i="11" l="1"/>
  <c r="F96" i="11"/>
  <c r="H96" i="11"/>
  <c r="H73" i="11"/>
  <c r="H46" i="11"/>
  <c r="H32" i="11"/>
  <c r="F85" i="11"/>
  <c r="F78" i="11"/>
  <c r="F69" i="11"/>
  <c r="F58" i="11"/>
  <c r="H85" i="11" l="1"/>
  <c r="H22" i="11"/>
  <c r="H58" i="11"/>
  <c r="H28" i="11"/>
  <c r="H64" i="11"/>
  <c r="H78" i="11"/>
  <c r="H91" i="11"/>
  <c r="H114" i="11" l="1"/>
  <c r="F64" i="11"/>
  <c r="D33" i="4" l="1"/>
  <c r="D40" i="7"/>
  <c r="D26" i="8"/>
  <c r="D37" i="10"/>
  <c r="H33" i="9" l="1"/>
  <c r="H55" i="9" s="1"/>
  <c r="F46" i="11" l="1"/>
  <c r="F30" i="11" l="1"/>
  <c r="F24" i="11" s="1"/>
  <c r="F18" i="11" s="1"/>
</calcChain>
</file>

<file path=xl/comments1.xml><?xml version="1.0" encoding="utf-8"?>
<comments xmlns="http://schemas.openxmlformats.org/spreadsheetml/2006/main">
  <authors>
    <author>PHILIPPE</author>
  </authors>
  <commentList>
    <comment ref="D49" authorId="0" shapeId="0">
      <text>
        <r>
          <rPr>
            <b/>
            <sz val="9"/>
            <color indexed="81"/>
            <rFont val="Tahoma"/>
            <family val="2"/>
          </rPr>
          <t>PHILIPPE:</t>
        </r>
      </text>
    </comment>
  </commentList>
</comments>
</file>

<file path=xl/sharedStrings.xml><?xml version="1.0" encoding="utf-8"?>
<sst xmlns="http://schemas.openxmlformats.org/spreadsheetml/2006/main" count="857" uniqueCount="356">
  <si>
    <t>*</t>
  </si>
  <si>
    <t>Qté</t>
  </si>
  <si>
    <t>Unité</t>
  </si>
  <si>
    <t>Localisation des travaux</t>
  </si>
  <si>
    <t>ml</t>
  </si>
  <si>
    <t>m²</t>
  </si>
  <si>
    <t>U</t>
  </si>
  <si>
    <t>Ens</t>
  </si>
  <si>
    <t>Etages</t>
  </si>
  <si>
    <t>Pieces</t>
  </si>
  <si>
    <t>RDC</t>
  </si>
  <si>
    <t>R+1</t>
  </si>
  <si>
    <t>WC</t>
  </si>
  <si>
    <t>Total :</t>
  </si>
  <si>
    <t xml:space="preserve">Création de nouveaux reséaux pour alimentation et évacuation des appareils </t>
  </si>
  <si>
    <t>Les quantitiés sont données à titre indicatif par CREALIS. Les entreprises sont tenues de les vérifier lors de l'établissemet de leur offre de prix.</t>
  </si>
  <si>
    <t>Réalisation de cloisons placoplâtre 72/48, parement en plaque BA13 :</t>
  </si>
  <si>
    <t xml:space="preserve"> - Plâque de plâtre BA13 Normal</t>
  </si>
  <si>
    <t>Habillage descente EU/EV - Coffrage BA13</t>
  </si>
  <si>
    <t>Extérieur</t>
  </si>
  <si>
    <t>ens</t>
  </si>
  <si>
    <t>Mise en service de l'installation</t>
  </si>
  <si>
    <t>Ft</t>
  </si>
  <si>
    <t>L'entreprise titulaire du lot devra fournir toutes les fiches techniques avant toute commande pour validation</t>
  </si>
  <si>
    <t>Elaboration d'une note de calculs des débits d'air par pièces y compris vitesse de sortie à chaque bouche et un contrôle des débits d'air sera réaliser à la mise en service</t>
  </si>
  <si>
    <t>L'ensemble des fenêtre et porte-fenêtres seront posées en montage en neuf
Le dressement des tableaux est à la charge du lot MACONNERIE</t>
  </si>
  <si>
    <t>2 - GROS ŒUVRE MACONNERIE</t>
  </si>
  <si>
    <t>m3</t>
  </si>
  <si>
    <t>Ml</t>
  </si>
  <si>
    <t>Murs périphériques extérieurs</t>
  </si>
  <si>
    <t>Façades</t>
  </si>
  <si>
    <t>3 - CHARPENTE - COUVERTURE</t>
  </si>
  <si>
    <t>3.1- Charpente</t>
  </si>
  <si>
    <t>Toutes façades</t>
  </si>
  <si>
    <t>Mise en œuvre de renforts d'angles saillants</t>
  </si>
  <si>
    <t>Murs (BA 13)</t>
  </si>
  <si>
    <t>Plafonds (BA13)</t>
  </si>
  <si>
    <t xml:space="preserve"> - Alimentation des Volets Roulants</t>
  </si>
  <si>
    <t xml:space="preserve"> Lot Fondation (sous-sol partiel - surface 77m²)</t>
  </si>
  <si>
    <t>Prévoir les taxes d'aménagement et frais de raccordement auprès des concessionnaires</t>
  </si>
  <si>
    <t>4 - REVETEMENTS EXTERIEURES</t>
  </si>
  <si>
    <t>façades enduites</t>
  </si>
  <si>
    <t>5.1- Fenêtre - porte fenêtre -</t>
  </si>
  <si>
    <t>9 - FAÏENCE MURALE / CARRELAGE</t>
  </si>
  <si>
    <t>9.2 - Carrelage</t>
  </si>
  <si>
    <t>1.2 - Réseaux</t>
  </si>
  <si>
    <t>Fourniture et pose d'un tableau de communication VDI 2R-26M+PL GRADE 3 TV de marque HAGER ou équivalent</t>
  </si>
  <si>
    <t xml:space="preserve"> </t>
  </si>
  <si>
    <t xml:space="preserve"> - Alimentation pour point lumineux avec détecteur de présence</t>
  </si>
  <si>
    <t>EXT</t>
  </si>
  <si>
    <t xml:space="preserve">  </t>
  </si>
  <si>
    <t xml:space="preserve">     </t>
  </si>
  <si>
    <t xml:space="preserve"> - Bloc Prise SIMPLE 2 P+T  ETANCHE (Ref. LEGRAND PLEXO)</t>
  </si>
  <si>
    <t>DPGF</t>
  </si>
  <si>
    <t>Fourniture et pose d'un d'alimentation pour cabane de chantier et vers coffret de chantier avec gaine de protection TPC rouge</t>
  </si>
  <si>
    <t xml:space="preserve"> - Réseaux EU/EV  
   Tuyauteries de diamêtre adaptées et passage en encastré dans les murs et planchers
   Pour la descente des eaux vannes - La reprise sera à effectuer au niveau de la buanderie au sous-sol
Le Réseau enterré est à la charge du lot VRD</t>
  </si>
  <si>
    <t>Combles</t>
  </si>
  <si>
    <t>Mise en service</t>
  </si>
  <si>
    <t>Entrée</t>
  </si>
  <si>
    <t>Prévoir Raccordement eau et électricité</t>
  </si>
  <si>
    <t>Mise en œuvre d'un béton de protection de la voie publique au niveau du bateau - Sera prévu un poliane de protection sous le béton pour protéger l'enrobé</t>
  </si>
  <si>
    <t>Trottoir</t>
  </si>
  <si>
    <t>Réalisation de tranchées, compris remblai, sablage comprenant :</t>
  </si>
  <si>
    <t>2.1.1 - Etudes</t>
  </si>
  <si>
    <t>2.1- Installation de chantier</t>
  </si>
  <si>
    <t>2.1.3 - Implantation et niveaux</t>
  </si>
  <si>
    <t>2.2- Fondations</t>
  </si>
  <si>
    <t>2.2.1 - Terrassement fouilles et fond de fouilles</t>
  </si>
  <si>
    <t>2.2.2 - Fondations</t>
  </si>
  <si>
    <t xml:space="preserve">Mise en oeuvre d'un béton armé dosé à 350 kg de ciment par m3. Coffrage à parements courants . Sections suivant calculs et taux de travail du sol. Béton de propreté.   Fourniture, pose et mise en attente de la liaison prise de terre en fond de fouille. </t>
  </si>
  <si>
    <t xml:space="preserve">Mise en oeuvre d'un béton armé dosé à 350 kg de ciment par m3.  Coffrage à parements courants.  Sections suivant calculs et taux de travail du sol.  </t>
  </si>
  <si>
    <t>Semelles filantes</t>
  </si>
  <si>
    <t>Semelles isolées</t>
  </si>
  <si>
    <t>Mise en oeuvre de parpaings alvéolés semi pleins. Chaînage Horizontal bas et haut. Raidisseurs verticaux.</t>
  </si>
  <si>
    <t>Soubassement construction</t>
  </si>
  <si>
    <t>2.3 Structures</t>
  </si>
  <si>
    <t>Application de deux couches de produit bitumineux du type IGOL ou équivalent, sur la face extérieure des Murs de soubassement, (parties en contact avec les terres)</t>
  </si>
  <si>
    <t>Parties en contact avec les terres et en mitoyenneté</t>
  </si>
  <si>
    <t>En tête des murs de soubassement</t>
  </si>
  <si>
    <t>2.3.1 - Dallage sur terre plein</t>
  </si>
  <si>
    <t>2.3.2 - Soubassements</t>
  </si>
  <si>
    <t>2.3.3 - Murs et poteaux</t>
  </si>
  <si>
    <t xml:space="preserve">Dressement des tableaux </t>
  </si>
  <si>
    <t>Ensemble des ouvertures</t>
  </si>
  <si>
    <t>Seuils en béton compris glacis ciment, arêtes arrondies au fer, réalises suivant plan de détail remis par le menuisier.</t>
  </si>
  <si>
    <t>LOT 02 - GROS ŒUVRE</t>
  </si>
  <si>
    <t>Fourniture et pose d'un chapeau de ventilation à grille finition zinc quartz</t>
  </si>
  <si>
    <t>3.2- Divers</t>
  </si>
  <si>
    <t>LOT 03 - CHARPENTE COUVERTURE</t>
  </si>
  <si>
    <t>façades enduites - baies</t>
  </si>
  <si>
    <t>LOT 06 - MENUISERIE EXTERIEURE</t>
  </si>
  <si>
    <t>LOT 07 - PLATRERIE DOUBLAGE</t>
  </si>
  <si>
    <t>7 - PLATRERIE / DOUBLAGE</t>
  </si>
  <si>
    <t>7.1- Doublages / Cloisonnements</t>
  </si>
  <si>
    <t>7.2 -Faux-plafond BA13</t>
  </si>
  <si>
    <t>Toutes cloisons</t>
  </si>
  <si>
    <t xml:space="preserve"> - Plus value pour Plâque de plâtre BA13 Hydrofuge</t>
  </si>
  <si>
    <t>Réalisation d'un faux plafond en BA13 sur ossature</t>
  </si>
  <si>
    <t>Toutes pièces</t>
  </si>
  <si>
    <t>toutes pièces</t>
  </si>
  <si>
    <t>LOT 08 - MENUISERIE INTERIEURE</t>
  </si>
  <si>
    <t>8 - MENUISERIE INTERIEURE</t>
  </si>
  <si>
    <t>8.1 - Blocs Portes</t>
  </si>
  <si>
    <t>Fourniture et pose de plinthes en sapin petits nœuds, L=100 mm, à bords DROITS</t>
  </si>
  <si>
    <t>Toutes pièces - hors pièces humides et WC</t>
  </si>
  <si>
    <t xml:space="preserve">8.3 - Plinthes </t>
  </si>
  <si>
    <t>8.4 - Divers</t>
  </si>
  <si>
    <t>10 - PEINTURE</t>
  </si>
  <si>
    <t>Sanitaire</t>
  </si>
  <si>
    <t>Palier</t>
  </si>
  <si>
    <t>7.3 - DIVERS</t>
  </si>
  <si>
    <t>11.2 - Faïence murale</t>
  </si>
  <si>
    <t>Réalisation d'un enduit monocouche de marque WEBER ou équivalent, enduit d'imperméabilisation et de décoration des parois verticales extérieures. 
semi allégé, grain fin, finition gratté fin
Mise en œuvre suivant préconisations techniques du fabricant, compris armatures de renfort et gobetis d'accrochage en fonction des besoins</t>
  </si>
  <si>
    <t xml:space="preserve"> - Réseaux EC/EF compris vanne d'arrêt 1/4 tour par pièce 
   Tuyauteries de diamètre adaptées et passage en encastré dans les murs et planchers suivant plans</t>
  </si>
  <si>
    <t>12 - SOLS SOUPLES</t>
  </si>
  <si>
    <t>12.1 - Préparation support</t>
  </si>
  <si>
    <t>12.3 - Jonc de mer</t>
  </si>
  <si>
    <t>Fourniture et pose de jonc de mer pose collée</t>
  </si>
  <si>
    <t>13 - ELECTRICITE</t>
  </si>
  <si>
    <t xml:space="preserve">13.1 - Branchement Provisoire de chantier </t>
  </si>
  <si>
    <t>13.3 - Tableau de communication</t>
  </si>
  <si>
    <t>13.5 - Réalisation des réseaux informatique Cat. 6
Passage des câbles en encastré)</t>
  </si>
  <si>
    <t>14 - VENTILATION</t>
  </si>
  <si>
    <t>15 - PLOMBERIE / CHAUFFAGE</t>
  </si>
  <si>
    <t>15.1 - Installations des nouveaux réseaux</t>
  </si>
  <si>
    <t>15.2 - Appareillage</t>
  </si>
  <si>
    <t>Fourniture et pose de radiateurs à eau chaude basse température en acier de marque ACOVA référence ALTIMA</t>
  </si>
  <si>
    <t>PRIX UNITAIRE € HT</t>
  </si>
  <si>
    <t>Prix Unitaire € HT</t>
  </si>
  <si>
    <t>L'entreprise du présent lot devra les terrassements complémentaires suivants:                                                                                                                                             -  Fouilles en trous pour massifs isolées.                                                                                                                                                                                                                                  -  Fouilles en rigoles pour semelles filantes.                                                                                                                                                                                                     - Epuisement de l'eau et blindage éventuel des terres, y compris pendant coulage du béton.                                                                                                                           - Démolitions et évacuations des ouvrages de toute nature rencontrée dans les fouilles ou gênant les constructions.                                                                                                                                                                                                                                                                                                                                                     - Remblais soigneusement compactés autour des ouvrages de fondations.                                                                                                                               - Remblais périphériques jusqu'au niveau du terrain naturel existant.</t>
  </si>
  <si>
    <t>Arase étanche - Par chape de ciment  laitier dosé à 500kg/m3 de sable, avec incorporation d'un hydrofuge mis en œuvre suivant les prescriptions du fabricant , de 2 cm d’épaisseur.</t>
  </si>
  <si>
    <t>*Qté</t>
  </si>
  <si>
    <t xml:space="preserve">Fourniture et pose de plinthes coordonées aux carrelages - pose collée
- Plinthes de 5 cm de hauteur x la longueur des carreaux, de même caractéristiques que les sols, en périphérie de 
toutes les pièces à l'exception des parties faïencées. 
- Mise en oeuvre suivant alignement des joints du carrelage.
</t>
  </si>
  <si>
    <t>Fourniture et pose de blocs portes à la française - Mise en place par le lot cloisonneur;</t>
  </si>
  <si>
    <t>LOT 04 - REVETEMENT EXTERIEUR
 - ENDUIT</t>
  </si>
  <si>
    <t>LOT 01 - TERRASSEMENT - VRD</t>
  </si>
  <si>
    <t>Portes</t>
  </si>
  <si>
    <t>15.5 - Chauffage - Appareils de chauffe</t>
  </si>
  <si>
    <t>Sanitaires</t>
  </si>
  <si>
    <t>15.3 - Chauffage - CHAUDIERE A CONDENSATION</t>
  </si>
  <si>
    <t>Mise en place de cabanes de chantier pour vestiaires et réféctoire y compris sanitaires
Location  - Durée 6 mois</t>
  </si>
  <si>
    <t>intérieur</t>
  </si>
  <si>
    <t>Mise en place d'une clôture de chantier de type HERAS ou équivalent</t>
  </si>
  <si>
    <t xml:space="preserve">Palissade intérieure bois </t>
  </si>
  <si>
    <t>fourniture et pose de panneaux de chantier réglementaire</t>
  </si>
  <si>
    <t>Prix Total HT</t>
  </si>
  <si>
    <t>Prix Total  €HT</t>
  </si>
  <si>
    <t>Prix Unitaire €HT</t>
  </si>
  <si>
    <t>Après neutralisation des réseaux hors lot</t>
  </si>
  <si>
    <t xml:space="preserve">Dépose des arbres </t>
  </si>
  <si>
    <t>Démolition des revêtement béton extérieur</t>
  </si>
  <si>
    <t>terrain</t>
  </si>
  <si>
    <t>Terrain</t>
  </si>
  <si>
    <t>Démolition mur parpaigns suivant esquisse</t>
  </si>
  <si>
    <t>déplacement grille extérieure compris reprise béton pour fixation</t>
  </si>
  <si>
    <t>Démolition des cloisons légères</t>
  </si>
  <si>
    <t>Dépose menuiserie extérieure</t>
  </si>
  <si>
    <t>RDC  - Entrée</t>
  </si>
  <si>
    <t xml:space="preserve">Démolition poteaux et divers compris étaiements et toutes mesures nécessaires </t>
  </si>
  <si>
    <t>Dépose divers ( matériel urbains, …)</t>
  </si>
  <si>
    <t>engazonnement des espaces pleines terre existant modifié suivant le nouvel aménagement</t>
  </si>
  <si>
    <t>Régalage terre végétale fin de chantier pour mise à niveau</t>
  </si>
  <si>
    <t>Repérage du terrain et niveaux pour réalisation de la plate forme et plans de recollement des réseaux</t>
  </si>
  <si>
    <t>u</t>
  </si>
  <si>
    <t>Les plates-formes seront contrôlées à l'aide d'essais de plaque du type WESTERGAARD, à prévoir au présent lot. Le module de réaction du sol devra être supérieur ou égal à :
- 50 Mpa/m pour la plate-forme du bâtiment (3 essais minimum)</t>
  </si>
  <si>
    <t>Mise en œuvre de la plate-forme du bâtiment + 1 m de surlargeur</t>
  </si>
  <si>
    <t>Décapage de la terre végétale sur une épaisseur moyenne de 20.0 cm environ + 1 m de surlargeur, avec stockage sur le terrain pour remblaiement en fin de chantier sur les par zones en espaces verts et évacuation à la décharge du surplus de terre.</t>
  </si>
  <si>
    <t>1.1 - INSTALLATION DE CHANTIER</t>
  </si>
  <si>
    <t>1.2 - DEMOLITION</t>
  </si>
  <si>
    <t>1.3 - TERRASSEMENT RESEAUX</t>
  </si>
  <si>
    <t>1.4 VOIRIE</t>
  </si>
  <si>
    <t>Après reprofilage et compactage du sol d’assise, suivant cotes du projet, exécution des voiries légère finition béton lavé dito existant</t>
  </si>
  <si>
    <t>LIMITE DE PRESTATION</t>
  </si>
  <si>
    <t>Toutes les canalisations sous dallage sont dues par le lot maçonnerie jusqu'à un mètre en extérieur du nu de la façade, depuis le sol fini des dallages jusqu'aux regards .Depuis le sol fini des dallages sur terre-plein jusqu'au réseau.Les canalisations en élévation sont dues par le lot PLOMBERIE - SANITAIRE.Les pentes nécessaires seront obtenues par réglage des suspentes de support.L’entrepreneur du présent lot devra prendre en compte la réalisation des tranchées extérieures  compris passage des fourreaux et canalisations nécessaire permettant les différents raccordements aux réseaux existants.L’ensemble des linéaires des canalisations et fourreaux sont données à titre indicatif n’ayant pas a ce jour le plan des réseaux existants. Un métré contradictoire sera réalisé avant la réalisation des travaux.</t>
  </si>
  <si>
    <t>Fourniture et pose de bordure béton préfabriqué dito existant</t>
  </si>
  <si>
    <t>Circulation</t>
  </si>
  <si>
    <t>L'étude structure sera fournie dans l'appel d'offres. L'entreprise titulaire du lot devra se conformer à l'étude  fournie</t>
  </si>
  <si>
    <t>Extension</t>
  </si>
  <si>
    <t>L'implantation sera réalisée sous la responsabilité de l'Entrepreneur de Gros œuvre et à ses frais par un géomètre agréé soumis à l'avis du Maître d'œuvre, selon le plan d'implantation (Plan Masse) établi par le Maître d’œuvre. Elle sera matérialisée par piquets, chaises et niveaux qui porteront encoches et marques nécessaires à la détermination des ouvrages.</t>
  </si>
  <si>
    <t xml:space="preserve">Périmétrie de la construction </t>
  </si>
  <si>
    <t>PRIX TOTAL € HT</t>
  </si>
  <si>
    <t>Pour poteaux</t>
  </si>
  <si>
    <t>Suivant altimétrie plan
Périmétrie de la construction
Entrée et extension</t>
  </si>
  <si>
    <t>Mise à niveau des plates-formes, compris couche anti-contaminant.Remplissage des fouilles le long des fondations en pierre cassée 0/40 (côté intérieur).Hérisson de pierre cassée, cylindré sur l'ensemble de la construction, y compris remplissage des fouilles le long des fondations. Fermeture en sable sec. Film d'étanchéité à joints soudés. Dallage en béton armé, compris recoupements complémentaires. . Dallage livré au lot revêtement scellé à la cote – 0.15 m.</t>
  </si>
  <si>
    <t>Extension et entrée école
suivant plan</t>
  </si>
  <si>
    <t>2.3.3 - Réseaux</t>
  </si>
  <si>
    <t>Un métré contradictoire sera réalisé avant la réalisation des travaux.</t>
  </si>
  <si>
    <t>Sur la reprise des réseaux existants, réalisation des réseaux suivant dimensionnement existants entre les réseaux mis en attente par le lot gros œuvre pour raccordement et prolongement jusqu'au réseaux existants  :
- Eaux Usées
- Eaux vannes
- Eaux pluviales</t>
  </si>
  <si>
    <t>Sur la reprise des réseaux existants et ou modification des réseaux suivant projet et mise en attente pour lots techniques pour raccordement et prolongement :
- Eaux Usées
- Eaux vannes
- Electricité
-Courant faible
- chaffage central
- Arrivée eau</t>
  </si>
  <si>
    <t>Mise en œuvre de poteaux de dimensions 20x20 sur l'ensemble des niveaux pour supportage des toitures</t>
  </si>
  <si>
    <t>Mur en briques isolantes ep. 20 cm d'une résistance mécanique R &gt; 1,0 m².K/W Minimum exigé - comprenant Chaînage Horizontal bas et haut. Raidisseurs verticaux y compris raidisseur verticaux au droit des baies vitrées</t>
  </si>
  <si>
    <t xml:space="preserve">RDC </t>
  </si>
  <si>
    <t>Pose de coffres TITAN pour volet roulant fourni par le lot Menuiserie Extérieure suivant dimensions baies</t>
  </si>
  <si>
    <t>Entrée et sortie accessoire</t>
  </si>
  <si>
    <t>Evacuation des déchets par bennes (tri sélectif) - Remise des borderaux de dépôt à remettre
Les bennes seront mises à disposition pour l'ensemble des entreprises intervenantes</t>
  </si>
  <si>
    <t>Appuis préfabriqués béton finition à peindre destiné à recevoir les menuiserie extérieures fournie par le lot menuiserie extérieure</t>
  </si>
  <si>
    <t>Entrée et dégagement accessoire</t>
  </si>
  <si>
    <t>Ancien sanitaire
suivant plan</t>
  </si>
  <si>
    <t>Création d'une baie sur mur - Cf. détail étude structure pour dimensionnement et reprise structure</t>
  </si>
  <si>
    <t>2.4 - Démolition et Divers</t>
  </si>
  <si>
    <t>Passage entre circulation et classe</t>
  </si>
  <si>
    <t xml:space="preserve"> toituretuiles existante modifiée</t>
  </si>
  <si>
    <t>3.2- Couverture - Etanchéité</t>
  </si>
  <si>
    <t>Toitures Terrasse</t>
  </si>
  <si>
    <t>fourniture et pose d'un pare vapeur autocollant, Difustop 3000-K (valeur Sd&gt;1500m)</t>
  </si>
  <si>
    <t>Réalisation de trop plein diamêtre 40mm</t>
  </si>
  <si>
    <t>Descente eau pluviale en zinc naturel partant du chéneau à l'arrivée à +0,00 du sol naturel dans le regard béton mis en place par le lot 02
L'ensemble devra comporter raccords, colliers et divers matériel suivant nécessité
Le diamètre sera à calculer suivant DTU</t>
  </si>
  <si>
    <t>Modification de la charpente existante pour permettre de recevoir l'extension et de respecter toutes les normes en vigueurs notamment les remontées d'étanchéités, y compris dépose de la gouttière et de la descente existante - Le ruissellement des eaux de pluies se fera sur la toiture plate - Suivant nécessité, un complément de tuile dito existante sera à la charge du présent lot</t>
  </si>
  <si>
    <t>Fourniture et pose de costiére 3 plis en tôle 75/100 galvanisée, support des relevés d'étanchéité.</t>
  </si>
  <si>
    <t>Réalisation d'évacuation d'eau pluviale de type boîte à eaux en zinc</t>
  </si>
  <si>
    <t>Fourniture et pose d'une étanchéité par menbrane PVC 1,2 mm, fixation mécanique selon avis technique. Comprenant les relevés d'étanchéités jusqu'en haut des acrotères</t>
  </si>
  <si>
    <t>Fourniture et pose d'une coiffe sur mur , finition zinc naturel, pose sur pattes façonnage dito existant</t>
  </si>
  <si>
    <t>Réservation en toiture, diamètre 200 mm , compris raccord d'étanchéité.
(sorties de ventilation de chutes et VMC)</t>
  </si>
  <si>
    <t>Fourniture et pose de parements brique dito existant, pose collé</t>
  </si>
  <si>
    <t xml:space="preserve">RDC
</t>
  </si>
  <si>
    <r>
      <t>Fourniture et pose de fenêtre aluminium laquée RAL 9001
Fenêtre isolante Uw=1,5W/m².K minimum.
Vitrage extérieur anti effraction
Double rupture pont thermique sur dormant et ouvrant
Comprenant tapée pour isolant épaisseur 14 cm
Ouvrant en oscillo-battant - Pose sur maçonnerie</t>
    </r>
    <r>
      <rPr>
        <b/>
        <sz val="8"/>
        <rFont val="Arial"/>
        <family val="2"/>
      </rPr>
      <t xml:space="preserve">
Dimensions 130cm x 140 cm</t>
    </r>
  </si>
  <si>
    <t>Classe</t>
  </si>
  <si>
    <t>Entrée et classe</t>
  </si>
  <si>
    <t xml:space="preserve">Fourniture et pose de volet roulant aluminium RAL9001 motorisé tablier en aluminium laqué RAL 9001 - Manoeuvre par télécommande
Dimensions 130cm x 140 cm
</t>
  </si>
  <si>
    <r>
      <t xml:space="preserve">Fourniture et pose de fenêtre aluminium laquée RAL 9001 
Fenêtre isolante Uw=1,5W/m².K minimum.
Double rupture pont thermique sur dormant et ouvrant
Comprenant tapée pour isolant épaisseur 14 cm
Ouvrant en oscillo-battant - Pose sur maçonnerie 
</t>
    </r>
    <r>
      <rPr>
        <b/>
        <sz val="8"/>
        <rFont val="Arial"/>
        <family val="2"/>
      </rPr>
      <t>Dimensions 45cm x 60 cm</t>
    </r>
  </si>
  <si>
    <r>
      <t>Fourniture et pose de porte fenêtre double aluminium laquée RAL 9001
Fenêtre isolante Uw=1,5W/m².K minimum.
Vitrage extérieur anti effraction
Double rupture pont thermique sur dormant et ouvrant
Comprenant tapée pour isolant épaisseur 14 cm
Seuil PMR - Pose sur maçonnerie
Crémone pompier - Serrure avec canon européen avec un jeu de 6 clés sur carte de propriété
Vantail principal de 90 cm de passage libre
Ferme porte réglable</t>
    </r>
    <r>
      <rPr>
        <b/>
        <sz val="8"/>
        <rFont val="Arial"/>
        <family val="2"/>
      </rPr>
      <t xml:space="preserve">
Dimensions 180cm x 230 cm</t>
    </r>
  </si>
  <si>
    <r>
      <t>Fourniture et pose de porte fenêtre aluminium laquée RAL 9001
Fenêtre isolante Uw=1,5W/m².K minimum.
Vitrage extérieur anti effraction
Double rupture pont thermique sur dormant et ouvrant
Comprenant tapée pour isolant épaisseur 14 cm
Seuil PMR - Pose sur maçonnerie
Serrure avec canon européen avec un jeu de 6 clés sur carte de propriété</t>
    </r>
    <r>
      <rPr>
        <b/>
        <sz val="8"/>
        <rFont val="Arial"/>
        <family val="2"/>
      </rPr>
      <t xml:space="preserve">
Dimensions 100cm x 230 cm</t>
    </r>
  </si>
  <si>
    <t>Porte dégagement accessoire</t>
  </si>
  <si>
    <t xml:space="preserve">Fourniture et pose de volet roulant aluminium RAL9001 motorisé tablier en aluminium laqué RAL 9001 - Manoeuvre par télécommande
Dimensions 100cm x 215 cm
</t>
  </si>
  <si>
    <t>5.2- Appui de fenêtre</t>
  </si>
  <si>
    <t>Doublage périmétrique</t>
  </si>
  <si>
    <t>sanitaires</t>
  </si>
  <si>
    <t>Réalisation de doublage  parement en plaque BA13 pose collée :</t>
  </si>
  <si>
    <t>Doubles mur intérieurs</t>
  </si>
  <si>
    <t>Prix Total €HT</t>
  </si>
  <si>
    <t>Poste informatique</t>
  </si>
  <si>
    <t>Fourniture et pose de plans de travail stratifié blanc avec bord arrondi posés sur tasseaux et pieds finition blanc 
1 colonne pour penderie
1 colonne avec tiroirs</t>
  </si>
  <si>
    <t>Fourniture et pose de bi-patères pour manteaux en métal laqué ton à définir (20 patères)</t>
  </si>
  <si>
    <t xml:space="preserve">Auvent </t>
  </si>
  <si>
    <t>Classe /  Salle polyvalente</t>
  </si>
  <si>
    <t xml:space="preserve">Fourniture et pose de signalétique </t>
  </si>
  <si>
    <t>Plafond</t>
  </si>
  <si>
    <t xml:space="preserve"> - BP Isoplane 204x83 cm, bati à recouvrement, vantail alvéolaire prêt à peindre, penne dormant 1/2 tour, Béquillage référence SLIM de chez VACHETTE - compris butée de porte en aluminium</t>
  </si>
  <si>
    <t xml:space="preserve"> - BP Isoplane 204x73 cm, bati à recouvrement, vantail alvéolaire prêt à peindre, penne dormant 1/2 tour, Béquillage référence SLIM de chez VACHETTE  - compris butée de porte en aluminium</t>
  </si>
  <si>
    <t xml:space="preserve"> - BP Isoplane double  204x140 cm, bati à recouvrement, vantail alvéolaire prêt à peindre, penne dormant 1/2 tour, Béquillage référence SLIM de chez VACHETTE - Sans serrure  - compris butée de porte en aluminium</t>
  </si>
  <si>
    <t>Fourniture et pose d'une trappe fermant à clef en bois peint (finition au lot peinture)</t>
  </si>
  <si>
    <t>Tableau électrique</t>
  </si>
  <si>
    <t>Fourniture et pose de tablette bois d'essence hêtre finition vernis</t>
  </si>
  <si>
    <t>appui ancienne fenêtres entrée</t>
  </si>
  <si>
    <t xml:space="preserve">Classe  </t>
  </si>
  <si>
    <t>Fourniture et pose d'armoires de rangements en panneaux mélaminés blanc composé de :
- Caisson sur pieds réglables
- portes avec poignées fixe et canons avec 3 clés
- Tablettes sur taquets métalliques (quantité 6 tablettes)
Dimensions : L 100 x 50 x 210 cm</t>
  </si>
  <si>
    <t>Fourniture et pose d'un tableau blanc doté de 5 faces inscriptibles en acier émaillé blanc
Aimanté et effaçable à sec
Dimensions : L 120 x 400 cm</t>
  </si>
  <si>
    <t>Fourniture et pose d'un chassîs bois peint ton blanc avec vitrage feuilleté 44/2
Dimensions : 140 x 100 cm</t>
  </si>
  <si>
    <t>TOTAL EN €HT</t>
  </si>
  <si>
    <t>10.2 - Mise en peinture acrylique lessivable - Finition A - Finition Velours</t>
  </si>
  <si>
    <t>10.1 - Préparations des murs et plafonds</t>
  </si>
  <si>
    <t>Les travaux de préparation des fonds comprendra :
- Brossage, Epoussetage
- Egrenage
- Couche d'impression en phase solvant
- Rebouchage
- Révision à l'enduit des joints de plaques de plâter à face cartonnée
- Ponçage
- Enduit mixte repassé en phase solvant</t>
  </si>
  <si>
    <t>10.3 - Mise en peinture acrylique lessivable - Finition A - Finition Velours pour pièces humides</t>
  </si>
  <si>
    <t>10.4 - Peinture sur boiseries</t>
  </si>
  <si>
    <t>Les travaux de préparation des fonds comprendra :
- Brossage, Epoussetage
- Lavage des faces prépeintes
- Couche d'impression en phase solvant sur les bois non prépeints
- Rebouchage puis ponçage
- Enduit repassé en phase solvant sur les bois non prépeints</t>
  </si>
  <si>
    <t>Plinthes</t>
  </si>
  <si>
    <t xml:space="preserve">Toutes pièces </t>
  </si>
  <si>
    <t>toutes portes</t>
  </si>
  <si>
    <t xml:space="preserve">Fourniture et pose de carrelage 45*45 cm  - Pose collée au mortier colle. Mortier colle bénéficiant d'un Avis Technique pour cet usage (A.T. à produire). 
- Exécution des revêtements après pose des cloisons divisoires. 
- Pose à joints réduits, jointés au coulis de ciment et sable, suivant calepinage du Maître d'Oeuvre.
 - joint compris - Référence à confirmer
- Classement U.P.E.C.minimum: U3 P2 E3 C2. 
</t>
  </si>
  <si>
    <t>TOTAL EN € HT</t>
  </si>
  <si>
    <t>Dégagement - Entrée - Salle Polyvalente salle de classe</t>
  </si>
  <si>
    <t>12.2 - Revêtement PVC en lès</t>
  </si>
  <si>
    <t>Fourniture et mise en œuvre d’un ragréage de type P3 auto lissant, compris primaire d'accrochage et ponçage.
Les sols devront être plans et de niveau, sur l’ensemble de la surface concernée, avant la pose du nouveau revêtement.</t>
  </si>
  <si>
    <t>Prix TOTAL € HT</t>
  </si>
  <si>
    <t>Total € HT</t>
  </si>
  <si>
    <t>13.2 - Réalisation d'un nouveau réseau électrique aux normes en vigueur</t>
  </si>
  <si>
    <t>Neutralisation des réseaux électriques et consignations</t>
  </si>
  <si>
    <t>Fourniture et pose d'un tableau de chantier et d'un éclairage de chantier pour l'ensemble des entreprises pendant toute la durée du chantier sur l'ensemble de la zone des travaux</t>
  </si>
  <si>
    <t>Nouvelle classe</t>
  </si>
  <si>
    <t xml:space="preserve"> - Interrupteurs Simple Allumage (Ref. LEGRAND Mosaïc fintion blanc)</t>
  </si>
  <si>
    <t>Auvent</t>
  </si>
  <si>
    <t xml:space="preserve"> - Fourniture et pose de pavés lumineux LED de type PHILIPS Panel RC065B ou similaire</t>
  </si>
  <si>
    <t>Dégagement</t>
  </si>
  <si>
    <t>Salle polyvalente</t>
  </si>
  <si>
    <t>Hall d'entrée</t>
  </si>
  <si>
    <t>WC Garçons</t>
  </si>
  <si>
    <t>WC Filles</t>
  </si>
  <si>
    <t xml:space="preserve"> - Bloc Prises Simple 2 P+T (Ref. LEGRAND Mosaïc fintion blanc)</t>
  </si>
  <si>
    <t xml:space="preserve"> - Bloc Prises DOUBLE 2 P+T (Ref. LEGRAND Mosaïc fintion blanc)</t>
  </si>
  <si>
    <t xml:space="preserve"> - Bloc Prises TRIPLE 2 P+T (Ref. LEGRAND Mosaïc fintion blanc)</t>
  </si>
  <si>
    <t>Salle Polyvalente</t>
  </si>
  <si>
    <t xml:space="preserve"> - Bloc RJ45 (Ref. LEGRAND Mosaïc fintion blanc)</t>
  </si>
  <si>
    <t xml:space="preserve"> - Alimentation de VMC DOUBLE FLUX</t>
  </si>
  <si>
    <t>13.4 - Réalisation des réseaux d'éclairage comprenant interrupteurs et  douilles pour les points lumineux en plafond suivant plans 
Passage des câbles en encastré :</t>
  </si>
  <si>
    <t xml:space="preserve">13.6 - Réalisation des alimentations spécifiques
Passage des câbles en encastré ou sous goulotte électrique dans les plinthes MDF, à savoir </t>
  </si>
  <si>
    <t>13.8 - Blocs secours</t>
  </si>
  <si>
    <t>Fourniture et pose de bloc autonome de sécurité à LEDde classe IP43 de type SATI connecté ou similaire - Pose en drapeau ou mural</t>
  </si>
  <si>
    <t>Fourniture et pose d'une télécommande BAES multifonction RF</t>
  </si>
  <si>
    <t>13.9 - Alarme incendie</t>
  </si>
  <si>
    <t>Dépose et repose du déclencheur manuel suivant nouvelle implantation</t>
  </si>
  <si>
    <t>Vérification d'un bon fonctionnement de l'ensemble des appareils</t>
  </si>
  <si>
    <t>Dépose et repose du flash lumineux suivant la nouvelle implantation</t>
  </si>
  <si>
    <t>Sanitaire PMR</t>
  </si>
  <si>
    <t>Fourniture et pose d'un réseau de gaines rigide galvanisé classée M0</t>
  </si>
  <si>
    <t>Salle polyvalente - Nouvelle classe - Classe existante</t>
  </si>
  <si>
    <t>Nouvelle classe - Classe existante</t>
  </si>
  <si>
    <t>Terminaisons - Bouches d'extraction et de soufflage</t>
  </si>
  <si>
    <t xml:space="preserve"> - Fourniture et pose de bouche  d'extraction</t>
  </si>
  <si>
    <t xml:space="preserve"> - Fourniture et pose de bouches d'insuflation - débit à déterminer suivant les besoins déterminés par les notes de calcul</t>
  </si>
  <si>
    <t>TOTAL € HT</t>
  </si>
  <si>
    <t>Fourniture et pose d'un Pack WC au sol de type ULYSSE de chez PORCHER ou similaire, avec robinet silencieux, mécanisme double-chasse 3/6L réglable À 3/4,5L,  sortie horizontale - abattant avec freins</t>
  </si>
  <si>
    <t>Fourniture et pose d'un Pack urinoir AXIFPLUS de chez PORCHER ou similaire, avec alimnetation cachée, siphon en sortie verticale</t>
  </si>
  <si>
    <t>Fourniture et pose de lavabo collectif référence CONTOUR 21 de chez PORCHER ou silimaire, comprenant le dosseret en céramique; tout matériel de pose adéquat, bonde à grille posé sur consoles adaptées</t>
  </si>
  <si>
    <t>Fourniture et pose d'un robinet simple temporisé mural C+ONTOUR 21 de chez PORCHER ou similaire, compris bonde et toute sujétion de pose et de petit matériel</t>
  </si>
  <si>
    <t>LOT 9 - PEINTURE</t>
  </si>
  <si>
    <t>LOT 10 - CARRELAGE - REVETEMENT MURAL</t>
  </si>
  <si>
    <t>LOT 11 - REVETEMENT DE SOLS SOUPLES</t>
  </si>
  <si>
    <t>LOT 12 - ELECTRICITE COURANT FAIBLE</t>
  </si>
  <si>
    <t>LOT 13 - VENTILATION</t>
  </si>
  <si>
    <t>LOT 14 - PLOMBERIE - CHAUFFAGE</t>
  </si>
  <si>
    <t>Démolition des revêtement béton extérieur sous l'auvent de manière propre pour conserver l'auvent existant</t>
  </si>
  <si>
    <t>Réalisation de regards pour changement de direction des réseaux - Eaux pluviales et eaux usées</t>
  </si>
  <si>
    <t>Dépose soignée de l'auvent (garage à vélos) pour repose et modification suivant nouveau plan et comprenant la fourniture de complément de tuiles dito existant suivant nécessité - en coordinnation avec le lot Démolition</t>
  </si>
  <si>
    <t>Toiture Tuiles</t>
  </si>
  <si>
    <t>Fourniture et pose d'une isolation sur dalle de compression par : polyuréthane, isolation de type Efigreen acier de chez Efisol ou équivalent ép. 160mm (2x80) R=6,90 , fixation suivant avis technique. (cf. étude thermique)</t>
  </si>
  <si>
    <t>Réalisation d'un coffrage pour intégration de la gaine air neuf réalisée</t>
  </si>
  <si>
    <t>Réalisation de doublage demistil de type OPTIMA, parement en plaque BA13 - ossature métallique - Isolant laine de verre de type GR32 Ep 120mm :</t>
  </si>
  <si>
    <t>Entrée Sanitaire</t>
  </si>
  <si>
    <t xml:space="preserve">Tableau électrique </t>
  </si>
  <si>
    <t>Plafonds (BA13) et coffrages horizontaux</t>
  </si>
  <si>
    <t>Murs (BA 13) et coffrages verticaux</t>
  </si>
  <si>
    <t>Fourniture et pose d'un isolant thermqiue sous chape de type TMS TF SI 80mm (Rd=3,7 m².K/W)</t>
  </si>
  <si>
    <t>Plancher nouvelle classe et entrée</t>
  </si>
  <si>
    <t>Mise en œuvre d'une chape liquide ciment dosée conformément à l'avis technique, moyenne d'épaisseur 5cm, comprenant l'instationn des trépieds et la prise des niveaux sur dalle béton avec fourniture et pose polyane et d'une bande périphérique - La chape devra être lissée pouvant permettre de réceptionner un sol souple en pose collée sans ragréage complémentaire</t>
  </si>
  <si>
    <t xml:space="preserve"> - Salle Polyvalente </t>
  </si>
  <si>
    <t>Fourniture et pose et raccordement d'une sonnette</t>
  </si>
  <si>
    <t>Vérification de la terre existante et modification suivant nécessité et mise à la terre des masses métalliques de la construction, réalisations des liaisons équipotentielles principales et les liaisons équipotentielles des canalisations</t>
  </si>
  <si>
    <t>Fourniture et pose de séparateur d'urinoir en céramique de chez PORCHER ou similaire</t>
  </si>
  <si>
    <t>Réutilisation et modification d'un tableau électrique comprenant disjoncteurs magnéto-thermiques et interrupteurs différentiels nécessaire pour la création d'une nouvelle salle de classe et du réaménagement de la salle polyvalente, etc …</t>
  </si>
  <si>
    <t>décapage et remise en vernis ton dito existant de l'Auvent de l'entrée de l'école compris mise en place d'un échaffaudage et toutes sujétions de mise en œuvre</t>
  </si>
  <si>
    <t>Ext</t>
  </si>
  <si>
    <t xml:space="preserve">Les travaux de préparation des fonds comprendra :
- Nettoyage haute pression 
- Rebouchage des petits trous
</t>
  </si>
  <si>
    <t>Façades existantes</t>
  </si>
  <si>
    <t>10.4 - Peinture sur enduits extérieur</t>
  </si>
  <si>
    <t>Mise en peinture adaptée pour support enduit existant ton dito enduit sur partie extension</t>
  </si>
  <si>
    <t xml:space="preserve"> - Fourniture et pose de hublot étanche faible épaisseur LEDINAIRE WL060V de chez PHILIPS 18,5W réf :  (Finition blanc) ou équivalent - Proposition à réaliser</t>
  </si>
  <si>
    <t>Fourniture et pose collée d'un revêtement PVC en dalles de type INSPIRATION de chez TARKETT ou similaire, collage par thermosoudure, Classement U4P3 minimum, compris toutes sujétions de finitions.Motif et coloris au choix du maître d'œuvre dans la gamme complète du fabricant</t>
  </si>
  <si>
    <t>Fourniture et pose du flash lumineux suivant la nouvelle implantation</t>
  </si>
  <si>
    <t xml:space="preserve">Fourniture et pose de faïence murale sur une hauteur de 1m50  de format 20*20
- Pose au mortier colle bénéficiant d'un Avis technique (A.T.). 
- Jointoiement au coulis de ciment blanc ou coloré. 
- Profils spéciaux en aluminium laqué aux angles saillants verticaux et horizontaux. 
- Joint mastic 1ere Catégorie entre appareils sanitaires et faïences murales. 
- Joint acrylique à la pompe entre faïence et revêtement de sol.
</t>
  </si>
  <si>
    <t>Sanitaires et classes</t>
  </si>
  <si>
    <t>Protection des sols extérieurs, mobilier urbains et végétations conservés par toutes sujétions appropriées</t>
  </si>
  <si>
    <t>2.3.4 - Chape sur Isolant</t>
  </si>
  <si>
    <t>Toiture terrasse</t>
  </si>
  <si>
    <t>Fourniture et pose d'une charpente en lamellé-collé type épicéa ou equivalent, traité classe 2 comprenant :
- Etudes et plans d'execution
- Poutres principales posées sur poteaux béton LC 115*396
- Poutres secondaires BM 100*300 et BM 65*165 posées sur poutres principales
- Contreventements
- Ensemble des ferrures et de la quincaillerie galvanisées
Réalisé suivant les régles de l'art , normes et DTU en vigeur.</t>
  </si>
  <si>
    <t>Fourniture et pose de pièce d'appui de fenêtre en tôle d'aluminium laquée RAL 9001 suivant plans  et élévations</t>
  </si>
  <si>
    <t>Fenêtres sur extensions</t>
  </si>
  <si>
    <t>Indice A du 30-07-2021</t>
  </si>
  <si>
    <t>Modification du Circuit 2 tubes existant pour prolongement du réseau - fixation sur paroi avec collier double pour aller retour circulation
La chaudière se situe dans un local chaufferie (salle des fêtes)</t>
  </si>
  <si>
    <t>Radiateur ALTIMA double horizontale comprenant tête thermostatique et té de réglage
Puissance demandée au total pour la pièce - 1400W
A confirmer puissance</t>
  </si>
  <si>
    <t xml:space="preserve">Fourniture et pose de renfort en plaque de contreplaqué au droit des appareils sanitaires
  - Lave main et </t>
  </si>
  <si>
    <t>Fourniture et pose de trappe bois à peindre pour pose horizontale
dimensions 120cm*120cm</t>
  </si>
  <si>
    <t>Plafond - Actuelle classe et nouvelle classe suivant nécessité</t>
  </si>
  <si>
    <t>Fourniture et pose de trappe métallique laquée blanc pour pose horizontale
dimensions 40cm*40cm</t>
  </si>
  <si>
    <t>13.7 - Fourniture et pose d'une sonnette</t>
  </si>
  <si>
    <t>Sur l'installation existante, modification et complément suivant besoin</t>
  </si>
  <si>
    <t>Fourniture et pose d'une VMC double flux avec récupération à débit sans régulation
Le kit sera fixé dans les combles et comprenant un réseau de gaines rigide 
Le dimensionnement de l'appareil devra être fait suivant la capacité d'accueil de chaque classe de type CIAT ou équivalent y comrpis grilles extérieures (entrée et sortie d'air)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</si>
</sst>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quot;;[Red]\-#,##0.00\ &quot;€&quot;"/>
    <numFmt numFmtId="44" formatCode="_-* #,##0.00\ &quot;€&quot;_-;\-* #,##0.00\ &quot;€&quot;_-;_-* &quot;-&quot;??\ &quot;€&quot;_-;_-@_-"/>
    <numFmt numFmtId="43" formatCode="_-* #,##0.00\ _€_-;\-* #,##0.00\ _€_-;_-* &quot;-&quot;??\ _€_-;_-@_-"/>
    <numFmt numFmtId="164" formatCode="_-* #,##0.00\ [$€]_-;\-* #,##0.00\ [$€]_-;_-* &quot;-&quot;??\ [$€]_-;_-@_-"/>
  </numFmts>
  <fonts count="18" x14ac:knownFonts="1">
    <font>
      <sz val="10"/>
      <name val="Arial"/>
    </font>
    <font>
      <sz val="8"/>
      <name val="Arial"/>
      <family val="2"/>
    </font>
    <font>
      <b/>
      <sz val="10"/>
      <name val="Arial"/>
      <family val="2"/>
    </font>
    <font>
      <sz val="10"/>
      <name val="Arial"/>
      <family val="2"/>
    </font>
    <font>
      <b/>
      <sz val="8"/>
      <name val="Arial"/>
      <family val="2"/>
    </font>
    <font>
      <b/>
      <u/>
      <sz val="8"/>
      <name val="Arial"/>
      <family val="2"/>
    </font>
    <font>
      <sz val="8"/>
      <color rgb="FF00B0F0"/>
      <name val="Arial"/>
      <family val="2"/>
    </font>
    <font>
      <b/>
      <sz val="10"/>
      <color indexed="9"/>
      <name val="Arial"/>
      <family val="2"/>
    </font>
    <font>
      <b/>
      <sz val="9"/>
      <color indexed="81"/>
      <name val="Tahoma"/>
      <family val="2"/>
    </font>
    <font>
      <b/>
      <i/>
      <sz val="9"/>
      <name val="Arial"/>
      <family val="2"/>
    </font>
    <font>
      <b/>
      <i/>
      <sz val="10"/>
      <name val="Arial"/>
      <family val="2"/>
    </font>
    <font>
      <sz val="8"/>
      <color rgb="FF000000"/>
      <name val="Arial"/>
      <family val="2"/>
    </font>
    <font>
      <sz val="8"/>
      <color rgb="FFFF0000"/>
      <name val="Arial"/>
      <family val="2"/>
    </font>
    <font>
      <b/>
      <sz val="14"/>
      <name val="Arial"/>
      <family val="2"/>
    </font>
    <font>
      <b/>
      <sz val="12"/>
      <name val="Arial"/>
      <family val="2"/>
    </font>
    <font>
      <b/>
      <u/>
      <sz val="14"/>
      <name val="Arial"/>
      <family val="2"/>
    </font>
    <font>
      <b/>
      <u/>
      <sz val="12"/>
      <name val="Arial"/>
      <family val="2"/>
    </font>
    <font>
      <sz val="12"/>
      <name val="Arial"/>
      <family val="2"/>
    </font>
  </fonts>
  <fills count="10">
    <fill>
      <patternFill patternType="none"/>
    </fill>
    <fill>
      <patternFill patternType="gray125"/>
    </fill>
    <fill>
      <patternFill patternType="solid">
        <fgColor indexed="52"/>
        <bgColor indexed="64"/>
      </patternFill>
    </fill>
    <fill>
      <patternFill patternType="solid">
        <fgColor indexed="51"/>
        <bgColor indexed="64"/>
      </patternFill>
    </fill>
    <fill>
      <patternFill patternType="solid">
        <fgColor rgb="FFB2B3B5"/>
        <bgColor indexed="64"/>
      </patternFill>
    </fill>
    <fill>
      <patternFill patternType="solid">
        <fgColor indexed="9"/>
        <bgColor indexed="64"/>
      </patternFill>
    </fill>
    <fill>
      <patternFill patternType="solid">
        <fgColor rgb="FF0080C5"/>
        <bgColor indexed="64"/>
      </patternFill>
    </fill>
    <fill>
      <patternFill patternType="solid">
        <fgColor theme="9"/>
        <bgColor indexed="64"/>
      </patternFill>
    </fill>
    <fill>
      <patternFill patternType="solid">
        <fgColor theme="0" tint="-0.34998626667073579"/>
        <bgColor indexed="64"/>
      </patternFill>
    </fill>
    <fill>
      <patternFill patternType="solid">
        <fgColor theme="0" tint="-0.249977111117893"/>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0">
    <xf numFmtId="0" fontId="0" fillId="0" borderId="0"/>
    <xf numFmtId="0" fontId="1" fillId="0" borderId="0" applyFont="0">
      <alignment wrapText="1"/>
    </xf>
    <xf numFmtId="0" fontId="2" fillId="2" borderId="0">
      <alignment horizontal="center" vertical="center"/>
    </xf>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0" fontId="2" fillId="3" borderId="0">
      <alignment vertical="center"/>
    </xf>
    <xf numFmtId="9" fontId="3" fillId="0" borderId="0" applyFont="0" applyFill="0" applyBorder="0" applyAlignment="0" applyProtection="0"/>
    <xf numFmtId="0" fontId="3" fillId="0" borderId="0"/>
  </cellStyleXfs>
  <cellXfs count="259">
    <xf numFmtId="0" fontId="0" fillId="0" borderId="0" xfId="0"/>
    <xf numFmtId="0" fontId="1" fillId="0" borderId="0" xfId="0" applyFont="1"/>
    <xf numFmtId="2"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xf>
    <xf numFmtId="8" fontId="1" fillId="0" borderId="0" xfId="0" applyNumberFormat="1" applyFont="1"/>
    <xf numFmtId="0" fontId="1" fillId="0" borderId="0" xfId="0" applyFont="1" applyAlignment="1">
      <alignment vertical="top"/>
    </xf>
    <xf numFmtId="8" fontId="1" fillId="0" borderId="0" xfId="0" applyNumberFormat="1" applyFont="1" applyAlignment="1">
      <alignment vertical="top"/>
    </xf>
    <xf numFmtId="0" fontId="4" fillId="0" borderId="0" xfId="1" applyFont="1" applyAlignment="1">
      <alignment vertical="top" wrapText="1"/>
    </xf>
    <xf numFmtId="0" fontId="4" fillId="0" borderId="0" xfId="0" applyFont="1" applyAlignment="1">
      <alignment horizontal="left" vertical="top"/>
    </xf>
    <xf numFmtId="0" fontId="1" fillId="0" borderId="0" xfId="1" applyAlignment="1">
      <alignment vertical="top" wrapText="1"/>
    </xf>
    <xf numFmtId="0" fontId="1" fillId="0" borderId="0" xfId="0" applyFont="1" applyAlignment="1">
      <alignment horizontal="left" vertical="top"/>
    </xf>
    <xf numFmtId="2"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xf>
    <xf numFmtId="0" fontId="1" fillId="0" borderId="0" xfId="0" applyFont="1" applyAlignment="1">
      <alignment horizontal="right" vertical="top" wrapText="1"/>
    </xf>
    <xf numFmtId="0" fontId="1" fillId="0" borderId="0" xfId="1" applyAlignment="1">
      <alignment horizontal="justify" vertical="top" wrapText="1"/>
    </xf>
    <xf numFmtId="2" fontId="4" fillId="0" borderId="0" xfId="0" applyNumberFormat="1" applyFont="1" applyAlignment="1">
      <alignment horizontal="center" vertical="center"/>
    </xf>
    <xf numFmtId="0" fontId="6" fillId="0" borderId="0" xfId="0" applyFont="1" applyAlignment="1">
      <alignment horizontal="right" vertical="top" wrapText="1"/>
    </xf>
    <xf numFmtId="0" fontId="1" fillId="5" borderId="0" xfId="0" applyFont="1" applyFill="1"/>
    <xf numFmtId="0" fontId="1" fillId="0" borderId="0" xfId="0" applyFont="1" applyAlignment="1">
      <alignment horizontal="center" vertical="center" wrapText="1"/>
    </xf>
    <xf numFmtId="0" fontId="1" fillId="0" borderId="0" xfId="0" applyFont="1" applyAlignment="1">
      <alignment horizontal="justify" vertical="top" wrapText="1"/>
    </xf>
    <xf numFmtId="0" fontId="6" fillId="0" borderId="0" xfId="0" applyFont="1" applyAlignment="1">
      <alignment vertical="top"/>
    </xf>
    <xf numFmtId="8" fontId="6" fillId="0" borderId="0" xfId="0" applyNumberFormat="1" applyFont="1" applyAlignment="1">
      <alignment vertical="top"/>
    </xf>
    <xf numFmtId="0" fontId="6"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4" fillId="0" borderId="0" xfId="0" applyFont="1" applyAlignment="1">
      <alignment horizontal="left" wrapText="1"/>
    </xf>
    <xf numFmtId="2" fontId="1" fillId="0" borderId="0" xfId="0" applyNumberFormat="1" applyFont="1" applyAlignment="1">
      <alignment horizontal="center" vertical="center" wrapText="1"/>
    </xf>
    <xf numFmtId="0" fontId="1" fillId="0" borderId="0" xfId="0" applyFont="1" applyAlignment="1">
      <alignment horizontal="justify" wrapText="1"/>
    </xf>
    <xf numFmtId="0" fontId="4" fillId="0" borderId="0" xfId="0" applyFont="1" applyAlignment="1">
      <alignment horizontal="left"/>
    </xf>
    <xf numFmtId="0" fontId="7" fillId="0" borderId="0" xfId="2" applyFont="1" applyFill="1" applyAlignment="1">
      <alignment horizontal="center" vertical="center" wrapText="1"/>
    </xf>
    <xf numFmtId="2" fontId="7" fillId="0" borderId="0" xfId="2" applyNumberFormat="1" applyFont="1" applyFill="1" applyAlignment="1">
      <alignment horizontal="center" vertical="center" wrapText="1"/>
    </xf>
    <xf numFmtId="0" fontId="1" fillId="0" borderId="0" xfId="1" applyAlignment="1">
      <alignment horizontal="center" vertical="top" wrapText="1"/>
    </xf>
    <xf numFmtId="0" fontId="4" fillId="0" borderId="0" xfId="1" applyFont="1" applyAlignment="1">
      <alignment horizontal="center" vertical="top" wrapText="1"/>
    </xf>
    <xf numFmtId="0" fontId="4" fillId="0" borderId="0" xfId="0" applyFont="1" applyAlignment="1">
      <alignment horizontal="center"/>
    </xf>
    <xf numFmtId="0" fontId="4" fillId="0" borderId="0" xfId="0" applyFont="1" applyAlignment="1">
      <alignment horizontal="center" wrapText="1"/>
    </xf>
    <xf numFmtId="0" fontId="5" fillId="0" borderId="0" xfId="0" applyFont="1" applyAlignment="1">
      <alignment horizontal="left" vertical="center"/>
    </xf>
    <xf numFmtId="0" fontId="1" fillId="0" borderId="0" xfId="0" applyFont="1" applyAlignment="1">
      <alignment horizontal="left" wrapText="1"/>
    </xf>
    <xf numFmtId="0" fontId="4" fillId="0" borderId="0" xfId="0" applyFont="1" applyAlignment="1">
      <alignment horizontal="justify"/>
    </xf>
    <xf numFmtId="0" fontId="4" fillId="0" borderId="0" xfId="1" applyFont="1" applyAlignment="1">
      <alignment horizontal="right" vertical="top" wrapText="1"/>
    </xf>
    <xf numFmtId="0" fontId="2" fillId="0" borderId="0" xfId="2" applyFill="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top" wrapText="1"/>
    </xf>
    <xf numFmtId="0" fontId="2" fillId="4" borderId="0" xfId="7" applyFill="1" applyAlignment="1">
      <alignment horizontal="center" vertical="center"/>
    </xf>
    <xf numFmtId="0" fontId="2" fillId="4" borderId="0" xfId="7" applyFill="1">
      <alignment vertical="center"/>
    </xf>
    <xf numFmtId="0" fontId="11" fillId="0" borderId="0" xfId="0" applyFont="1" applyAlignment="1">
      <alignment wrapText="1"/>
    </xf>
    <xf numFmtId="8" fontId="5" fillId="0" borderId="0" xfId="0" applyNumberFormat="1" applyFont="1" applyAlignment="1">
      <alignment horizontal="center"/>
    </xf>
    <xf numFmtId="0" fontId="5" fillId="0" borderId="0" xfId="0" applyFont="1"/>
    <xf numFmtId="0" fontId="1" fillId="0" borderId="0" xfId="1" applyAlignment="1">
      <alignment horizontal="center" vertical="center" wrapText="1"/>
    </xf>
    <xf numFmtId="0" fontId="4" fillId="0" borderId="0" xfId="1" applyFont="1" applyAlignment="1">
      <alignment horizontal="center" vertical="center" wrapText="1"/>
    </xf>
    <xf numFmtId="0" fontId="4" fillId="0" borderId="0" xfId="0" applyFont="1" applyAlignment="1">
      <alignment horizontal="left" vertical="center"/>
    </xf>
    <xf numFmtId="2" fontId="2" fillId="4" borderId="0" xfId="7" applyNumberFormat="1" applyFill="1" applyAlignment="1">
      <alignment horizontal="center" vertical="center"/>
    </xf>
    <xf numFmtId="0" fontId="1" fillId="7" borderId="0" xfId="0" applyFont="1" applyFill="1" applyAlignment="1">
      <alignment horizontal="center"/>
    </xf>
    <xf numFmtId="0" fontId="1" fillId="0" borderId="0" xfId="6" applyFont="1"/>
    <xf numFmtId="0" fontId="4" fillId="0" borderId="0" xfId="1" applyFont="1">
      <alignment wrapText="1"/>
    </xf>
    <xf numFmtId="0" fontId="1" fillId="0" borderId="0" xfId="1">
      <alignment wrapText="1"/>
    </xf>
    <xf numFmtId="0" fontId="1" fillId="0" borderId="0" xfId="9" applyFont="1"/>
    <xf numFmtId="44" fontId="1" fillId="0" borderId="0" xfId="0" applyNumberFormat="1" applyFont="1"/>
    <xf numFmtId="0" fontId="1" fillId="0" borderId="0" xfId="1" applyAlignment="1">
      <alignment vertical="center" wrapText="1"/>
    </xf>
    <xf numFmtId="0" fontId="4" fillId="0" borderId="1" xfId="1" applyFont="1" applyBorder="1" applyAlignment="1">
      <alignment horizontal="right" vertical="top" wrapText="1"/>
    </xf>
    <xf numFmtId="2" fontId="4" fillId="0" borderId="2" xfId="0" applyNumberFormat="1" applyFont="1" applyBorder="1" applyAlignment="1">
      <alignment horizontal="center" vertical="center"/>
    </xf>
    <xf numFmtId="8" fontId="1" fillId="0" borderId="2" xfId="0" applyNumberFormat="1" applyFont="1" applyBorder="1"/>
    <xf numFmtId="44" fontId="4" fillId="0" borderId="3" xfId="0" applyNumberFormat="1" applyFont="1" applyBorder="1" applyAlignment="1">
      <alignment horizontal="center" vertical="center"/>
    </xf>
    <xf numFmtId="0" fontId="13" fillId="0" borderId="4" xfId="0" applyFont="1" applyBorder="1" applyAlignment="1">
      <alignment horizontal="center" vertical="center"/>
    </xf>
    <xf numFmtId="0" fontId="1" fillId="0" borderId="5" xfId="0" applyFont="1" applyBorder="1" applyAlignment="1">
      <alignment horizontal="center"/>
    </xf>
    <xf numFmtId="0" fontId="1" fillId="0" borderId="5" xfId="0" applyFont="1" applyBorder="1" applyAlignment="1">
      <alignment horizontal="center" vertical="center"/>
    </xf>
    <xf numFmtId="2" fontId="1" fillId="0" borderId="5" xfId="0" applyNumberFormat="1" applyFont="1" applyBorder="1" applyAlignment="1">
      <alignment horizontal="center" vertical="center"/>
    </xf>
    <xf numFmtId="0" fontId="1" fillId="0" borderId="5" xfId="0" applyFont="1" applyBorder="1"/>
    <xf numFmtId="44" fontId="1" fillId="0" borderId="6" xfId="0" applyNumberFormat="1" applyFont="1" applyBorder="1"/>
    <xf numFmtId="44" fontId="4" fillId="0" borderId="0" xfId="0" applyNumberFormat="1" applyFont="1" applyAlignment="1">
      <alignment horizontal="center" vertical="center"/>
    </xf>
    <xf numFmtId="44" fontId="1" fillId="0" borderId="0" xfId="0" applyNumberFormat="1" applyFont="1" applyAlignment="1">
      <alignment vertical="center"/>
    </xf>
    <xf numFmtId="2" fontId="4" fillId="0" borderId="5" xfId="0" applyNumberFormat="1" applyFont="1" applyBorder="1" applyAlignment="1">
      <alignment horizontal="center" vertical="center"/>
    </xf>
    <xf numFmtId="44" fontId="4" fillId="0" borderId="6" xfId="0" applyNumberFormat="1" applyFont="1" applyBorder="1" applyAlignment="1">
      <alignment horizontal="center" vertical="center"/>
    </xf>
    <xf numFmtId="0" fontId="1" fillId="0" borderId="0" xfId="0" applyFont="1" applyAlignment="1">
      <alignment horizontal="left" vertical="center" wrapText="1"/>
    </xf>
    <xf numFmtId="0" fontId="1" fillId="0" borderId="5" xfId="1" applyBorder="1" applyAlignment="1">
      <alignment horizontal="center" vertical="center" wrapText="1"/>
    </xf>
    <xf numFmtId="0" fontId="1" fillId="0" borderId="5" xfId="1" applyBorder="1" applyAlignment="1">
      <alignment horizontal="center" vertical="top" wrapText="1"/>
    </xf>
    <xf numFmtId="0" fontId="14" fillId="0" borderId="4" xfId="1" applyFont="1" applyBorder="1" applyAlignment="1">
      <alignment horizontal="right" vertical="top" wrapText="1"/>
    </xf>
    <xf numFmtId="0" fontId="4" fillId="0" borderId="0" xfId="1" applyFont="1" applyAlignment="1">
      <alignment horizontal="justify" vertical="top" wrapText="1"/>
    </xf>
    <xf numFmtId="0" fontId="4" fillId="0" borderId="0" xfId="1" applyFont="1" applyAlignment="1">
      <alignment vertical="center" wrapText="1"/>
    </xf>
    <xf numFmtId="0" fontId="1" fillId="0" borderId="0" xfId="9" applyFont="1" applyAlignment="1">
      <alignment horizontal="center" vertical="center"/>
    </xf>
    <xf numFmtId="0" fontId="1" fillId="0" borderId="0" xfId="0" applyFont="1" applyAlignment="1">
      <alignment vertical="center"/>
    </xf>
    <xf numFmtId="44" fontId="2" fillId="0" borderId="6" xfId="0" applyNumberFormat="1" applyFont="1" applyBorder="1"/>
    <xf numFmtId="0" fontId="11" fillId="0" borderId="0" xfId="0" applyFont="1" applyAlignment="1">
      <alignment vertical="center" wrapText="1"/>
    </xf>
    <xf numFmtId="0" fontId="7" fillId="6" borderId="0" xfId="2" applyFont="1" applyFill="1" applyAlignment="1">
      <alignment horizontal="left" vertical="center" wrapText="1"/>
    </xf>
    <xf numFmtId="8" fontId="1" fillId="0" borderId="0" xfId="0" applyNumberFormat="1" applyFont="1" applyAlignment="1">
      <alignment vertical="center"/>
    </xf>
    <xf numFmtId="8" fontId="1" fillId="0" borderId="2" xfId="0" applyNumberFormat="1" applyFont="1" applyBorder="1" applyAlignment="1">
      <alignment vertical="center"/>
    </xf>
    <xf numFmtId="8" fontId="6" fillId="0" borderId="0" xfId="0" applyNumberFormat="1" applyFont="1" applyAlignment="1">
      <alignment vertical="center"/>
    </xf>
    <xf numFmtId="0" fontId="6" fillId="0" borderId="0" xfId="0" applyFont="1" applyAlignment="1">
      <alignment vertical="center"/>
    </xf>
    <xf numFmtId="0" fontId="4" fillId="0" borderId="5" xfId="1" applyFont="1" applyBorder="1" applyAlignment="1">
      <alignment horizontal="right" vertical="center" wrapText="1"/>
    </xf>
    <xf numFmtId="8" fontId="1" fillId="0" borderId="5" xfId="0" applyNumberFormat="1" applyFont="1" applyBorder="1" applyAlignment="1">
      <alignment vertical="center"/>
    </xf>
    <xf numFmtId="0" fontId="4" fillId="0" borderId="0" xfId="1" applyFont="1" applyAlignment="1">
      <alignment horizontal="right" vertical="center" wrapText="1"/>
    </xf>
    <xf numFmtId="0" fontId="4" fillId="0" borderId="1" xfId="1" applyFont="1" applyBorder="1" applyAlignment="1">
      <alignment horizontal="right" vertical="center" wrapText="1"/>
    </xf>
    <xf numFmtId="44" fontId="1" fillId="0" borderId="6" xfId="0" applyNumberFormat="1" applyFont="1" applyBorder="1" applyAlignment="1">
      <alignment vertical="center"/>
    </xf>
    <xf numFmtId="0" fontId="2" fillId="4" borderId="0" xfId="7" applyFill="1" applyAlignment="1">
      <alignment horizontal="center" vertical="center"/>
    </xf>
    <xf numFmtId="0" fontId="4" fillId="0" borderId="0" xfId="0" applyFont="1" applyAlignment="1">
      <alignment horizontal="left" vertical="center"/>
    </xf>
    <xf numFmtId="0" fontId="2" fillId="4" borderId="0" xfId="7" applyFill="1">
      <alignment vertical="center"/>
    </xf>
    <xf numFmtId="2" fontId="2" fillId="4" borderId="0" xfId="7" applyNumberFormat="1" applyFill="1" applyAlignment="1">
      <alignment horizontal="center" vertical="center"/>
    </xf>
    <xf numFmtId="0" fontId="7" fillId="6" borderId="0" xfId="2" applyFont="1" applyFill="1" applyAlignment="1">
      <alignment horizontal="left" vertical="center" wrapText="1"/>
    </xf>
    <xf numFmtId="0" fontId="14" fillId="0" borderId="4" xfId="0" applyFont="1" applyBorder="1" applyAlignment="1">
      <alignment horizontal="center" vertical="center"/>
    </xf>
    <xf numFmtId="44" fontId="14" fillId="0" borderId="6" xfId="0" applyNumberFormat="1" applyFont="1" applyBorder="1"/>
    <xf numFmtId="0" fontId="14" fillId="0" borderId="0" xfId="0" applyFont="1" applyAlignment="1">
      <alignment horizontal="left"/>
    </xf>
    <xf numFmtId="0" fontId="14" fillId="0" borderId="5" xfId="0" applyFont="1" applyBorder="1" applyAlignment="1">
      <alignment horizontal="center"/>
    </xf>
    <xf numFmtId="0" fontId="14" fillId="0" borderId="5" xfId="0" applyFont="1" applyBorder="1" applyAlignment="1">
      <alignment horizontal="center" vertical="center"/>
    </xf>
    <xf numFmtId="2" fontId="14" fillId="0" borderId="5" xfId="0" applyNumberFormat="1" applyFont="1" applyBorder="1" applyAlignment="1">
      <alignment horizontal="center" vertical="center"/>
    </xf>
    <xf numFmtId="0" fontId="14" fillId="0" borderId="5" xfId="0" applyFont="1" applyBorder="1"/>
    <xf numFmtId="0" fontId="14" fillId="0" borderId="0" xfId="0" applyFont="1"/>
    <xf numFmtId="0" fontId="4" fillId="0" borderId="0" xfId="0" applyFont="1"/>
    <xf numFmtId="44" fontId="14" fillId="0" borderId="6" xfId="0" applyNumberFormat="1" applyFont="1" applyBorder="1" applyAlignment="1">
      <alignment vertical="center"/>
    </xf>
    <xf numFmtId="0" fontId="1"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7" fillId="6" borderId="0" xfId="2" applyFont="1" applyFill="1" applyAlignment="1">
      <alignment vertical="center" wrapText="1"/>
    </xf>
    <xf numFmtId="0" fontId="7" fillId="0" borderId="0" xfId="2" applyFont="1" applyFill="1" applyAlignment="1">
      <alignment vertical="center" wrapText="1"/>
    </xf>
    <xf numFmtId="0" fontId="7" fillId="6" borderId="0" xfId="2" applyFont="1" applyFill="1" applyAlignment="1">
      <alignment vertical="center"/>
    </xf>
    <xf numFmtId="0" fontId="7" fillId="0" borderId="0" xfId="2" applyFont="1" applyFill="1" applyAlignment="1">
      <alignment vertical="center"/>
    </xf>
    <xf numFmtId="0" fontId="1" fillId="0" borderId="0" xfId="0" applyFont="1" applyAlignment="1">
      <alignment horizontal="left" vertical="top" wrapText="1"/>
    </xf>
    <xf numFmtId="0" fontId="5" fillId="8" borderId="0" xfId="0" applyFont="1" applyFill="1" applyAlignment="1">
      <alignment horizontal="center" vertical="center"/>
    </xf>
    <xf numFmtId="2" fontId="5" fillId="8" borderId="0" xfId="0" applyNumberFormat="1" applyFont="1" applyFill="1" applyAlignment="1">
      <alignment horizontal="center" vertical="center"/>
    </xf>
    <xf numFmtId="8" fontId="5" fillId="8" borderId="0" xfId="0" applyNumberFormat="1" applyFont="1" applyFill="1" applyAlignment="1">
      <alignment horizontal="center"/>
    </xf>
    <xf numFmtId="0" fontId="5" fillId="8" borderId="0" xfId="0" applyFont="1" applyFill="1"/>
    <xf numFmtId="0" fontId="0" fillId="9" borderId="0" xfId="0" applyFill="1"/>
    <xf numFmtId="0" fontId="5" fillId="9" borderId="0" xfId="0" applyFont="1" applyFill="1" applyAlignment="1">
      <alignment horizontal="center" vertical="center"/>
    </xf>
    <xf numFmtId="2" fontId="5" fillId="9" borderId="0" xfId="0" applyNumberFormat="1" applyFont="1" applyFill="1" applyAlignment="1">
      <alignment horizontal="center" vertical="center"/>
    </xf>
    <xf numFmtId="8" fontId="5" fillId="9" borderId="0" xfId="0" applyNumberFormat="1" applyFont="1" applyFill="1" applyAlignment="1">
      <alignment horizontal="center"/>
    </xf>
    <xf numFmtId="0" fontId="5" fillId="9" borderId="0" xfId="0" applyFont="1" applyFill="1"/>
    <xf numFmtId="0" fontId="2" fillId="0" borderId="0" xfId="7" applyFill="1" applyAlignment="1">
      <alignment horizontal="center" vertical="center"/>
    </xf>
    <xf numFmtId="0" fontId="15" fillId="0" borderId="0" xfId="0" applyFont="1" applyAlignment="1">
      <alignment horizontal="center" vertical="center"/>
    </xf>
    <xf numFmtId="0" fontId="1" fillId="0" borderId="0" xfId="0" applyFont="1" applyBorder="1" applyAlignment="1">
      <alignment horizontal="center"/>
    </xf>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 fillId="0" borderId="0" xfId="0" applyFont="1" applyBorder="1"/>
    <xf numFmtId="0" fontId="14" fillId="0" borderId="0" xfId="0" applyFont="1" applyBorder="1" applyAlignment="1">
      <alignment horizontal="center"/>
    </xf>
    <xf numFmtId="0" fontId="15" fillId="0" borderId="0" xfId="0" applyFont="1" applyBorder="1" applyAlignment="1">
      <alignment horizontal="right" vertical="center"/>
    </xf>
    <xf numFmtId="0" fontId="15" fillId="0" borderId="0" xfId="0" applyFont="1" applyBorder="1" applyAlignment="1">
      <alignment horizontal="center" vertical="center"/>
    </xf>
    <xf numFmtId="0" fontId="1" fillId="0" borderId="0" xfId="0" applyFont="1" applyAlignment="1">
      <alignment vertical="top" wrapText="1"/>
    </xf>
    <xf numFmtId="0" fontId="16" fillId="0" borderId="0" xfId="0" applyFont="1" applyAlignment="1">
      <alignment horizontal="center" vertical="center"/>
    </xf>
    <xf numFmtId="0" fontId="5" fillId="8" borderId="0" xfId="0" applyFont="1" applyFill="1" applyAlignment="1">
      <alignment horizontal="left" vertical="center"/>
    </xf>
    <xf numFmtId="0" fontId="5" fillId="9" borderId="0" xfId="0" applyFont="1" applyFill="1" applyAlignment="1">
      <alignment horizontal="left"/>
    </xf>
    <xf numFmtId="0" fontId="5" fillId="9" borderId="0" xfId="0" applyFont="1" applyFill="1" applyAlignment="1">
      <alignment horizontal="left" vertical="center"/>
    </xf>
    <xf numFmtId="0" fontId="5" fillId="9" borderId="0" xfId="0" applyFont="1" applyFill="1" applyAlignment="1">
      <alignment horizontal="center"/>
    </xf>
    <xf numFmtId="0" fontId="9" fillId="0" borderId="0" xfId="2" applyFont="1" applyFill="1" applyAlignment="1">
      <alignment horizontal="center" vertical="center" wrapText="1"/>
    </xf>
    <xf numFmtId="0" fontId="7" fillId="0" borderId="0" xfId="2" applyFont="1" applyFill="1" applyAlignment="1">
      <alignment horizontal="left" vertical="center" wrapText="1"/>
    </xf>
    <xf numFmtId="0" fontId="15" fillId="0" borderId="8" xfId="0" applyFont="1" applyBorder="1" applyAlignment="1">
      <alignment vertical="center"/>
    </xf>
    <xf numFmtId="0" fontId="2" fillId="0" borderId="0" xfId="0" applyFont="1" applyAlignment="1">
      <alignment horizontal="center"/>
    </xf>
    <xf numFmtId="0" fontId="1" fillId="0" borderId="0" xfId="0" applyFont="1" applyBorder="1" applyAlignment="1">
      <alignment vertical="center"/>
    </xf>
    <xf numFmtId="0" fontId="14" fillId="0" borderId="0" xfId="0" applyFont="1" applyBorder="1" applyAlignment="1">
      <alignment horizontal="center" vertical="center"/>
    </xf>
    <xf numFmtId="0" fontId="5" fillId="0" borderId="0" xfId="0" applyFont="1" applyAlignment="1">
      <alignment vertical="top"/>
    </xf>
    <xf numFmtId="0" fontId="17" fillId="0" borderId="4" xfId="1" applyFont="1" applyBorder="1" applyAlignment="1">
      <alignment horizontal="right" vertical="top" wrapText="1"/>
    </xf>
    <xf numFmtId="0" fontId="1" fillId="0" borderId="5" xfId="1" applyFont="1" applyBorder="1" applyAlignment="1">
      <alignment horizontal="center" vertical="center" wrapText="1"/>
    </xf>
    <xf numFmtId="0" fontId="1" fillId="0" borderId="5" xfId="1" applyFont="1" applyBorder="1" applyAlignment="1">
      <alignment horizontal="center" vertical="top" wrapText="1"/>
    </xf>
    <xf numFmtId="0" fontId="14" fillId="0" borderId="0" xfId="0" applyFont="1" applyAlignment="1">
      <alignment horizontal="left" vertical="top" wrapText="1"/>
    </xf>
    <xf numFmtId="0" fontId="15" fillId="0" borderId="0" xfId="2" applyFont="1" applyFill="1" applyBorder="1" applyAlignment="1">
      <alignment horizontal="center" vertical="center" wrapText="1"/>
    </xf>
    <xf numFmtId="0" fontId="1" fillId="0" borderId="0" xfId="0" applyFont="1" applyFill="1" applyAlignment="1">
      <alignment horizontal="center"/>
    </xf>
    <xf numFmtId="0" fontId="2" fillId="9" borderId="0" xfId="7" applyFill="1">
      <alignment vertical="center"/>
    </xf>
    <xf numFmtId="0" fontId="5" fillId="0" borderId="0" xfId="0" applyFont="1" applyAlignment="1">
      <alignment vertical="center"/>
    </xf>
    <xf numFmtId="2" fontId="5" fillId="0" borderId="0" xfId="0" applyNumberFormat="1" applyFont="1" applyAlignment="1">
      <alignment vertical="center"/>
    </xf>
    <xf numFmtId="0" fontId="1" fillId="0" borderId="0" xfId="0" applyFont="1" applyAlignment="1">
      <alignment vertical="center" wrapText="1"/>
    </xf>
    <xf numFmtId="2" fontId="1" fillId="0" borderId="0" xfId="0" applyNumberFormat="1" applyFont="1" applyAlignment="1">
      <alignment vertical="center" wrapText="1"/>
    </xf>
    <xf numFmtId="2" fontId="1" fillId="0" borderId="0" xfId="0" applyNumberFormat="1" applyFont="1" applyAlignment="1">
      <alignment vertical="center"/>
    </xf>
    <xf numFmtId="2" fontId="1" fillId="0" borderId="5" xfId="0" applyNumberFormat="1" applyFont="1" applyBorder="1" applyAlignment="1">
      <alignment vertical="center"/>
    </xf>
    <xf numFmtId="44" fontId="1" fillId="0" borderId="5" xfId="0" applyNumberFormat="1" applyFont="1" applyBorder="1" applyAlignment="1">
      <alignment vertical="center"/>
    </xf>
    <xf numFmtId="0" fontId="1" fillId="0" borderId="0" xfId="1" applyFill="1" applyAlignment="1">
      <alignment vertical="top" wrapText="1"/>
    </xf>
    <xf numFmtId="0" fontId="1" fillId="0" borderId="0" xfId="1" applyFill="1" applyAlignment="1">
      <alignment horizontal="center" vertical="top" wrapText="1"/>
    </xf>
    <xf numFmtId="0" fontId="17" fillId="0" borderId="5" xfId="1" applyFont="1" applyBorder="1" applyAlignment="1">
      <alignment horizontal="center" vertical="center" wrapText="1"/>
    </xf>
    <xf numFmtId="0" fontId="17" fillId="0" borderId="5" xfId="1" applyFont="1" applyBorder="1" applyAlignment="1">
      <alignment horizontal="center" vertical="top" wrapText="1"/>
    </xf>
    <xf numFmtId="0" fontId="17" fillId="0" borderId="5" xfId="0" applyFont="1" applyBorder="1" applyAlignment="1">
      <alignment horizontal="center" vertical="center"/>
    </xf>
    <xf numFmtId="2" fontId="17" fillId="0" borderId="5" xfId="0" applyNumberFormat="1" applyFont="1" applyBorder="1" applyAlignment="1">
      <alignment vertical="center"/>
    </xf>
    <xf numFmtId="8" fontId="17" fillId="0" borderId="5" xfId="0" applyNumberFormat="1" applyFont="1" applyBorder="1" applyAlignment="1">
      <alignment vertical="center"/>
    </xf>
    <xf numFmtId="0" fontId="1" fillId="0" borderId="0" xfId="0" applyFont="1" applyAlignment="1">
      <alignment horizontal="left" vertical="top" wrapText="1"/>
    </xf>
    <xf numFmtId="44" fontId="2" fillId="0" borderId="6" xfId="0" applyNumberFormat="1" applyFont="1" applyBorder="1" applyAlignment="1">
      <alignment vertical="center"/>
    </xf>
    <xf numFmtId="44" fontId="4" fillId="0" borderId="6" xfId="0" applyNumberFormat="1" applyFont="1" applyBorder="1" applyAlignment="1">
      <alignment vertical="center"/>
    </xf>
    <xf numFmtId="0" fontId="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wrapText="1"/>
    </xf>
    <xf numFmtId="0" fontId="4" fillId="0" borderId="0" xfId="0" applyFont="1" applyAlignment="1">
      <alignment horizontal="left" vertical="center"/>
    </xf>
    <xf numFmtId="0" fontId="2" fillId="4" borderId="0" xfId="7" applyFill="1">
      <alignment vertical="center"/>
    </xf>
    <xf numFmtId="0" fontId="1" fillId="0" borderId="0" xfId="0" applyFont="1" applyAlignment="1">
      <alignment horizontal="left" vertical="center" wrapText="1"/>
    </xf>
    <xf numFmtId="0" fontId="2" fillId="4" borderId="0" xfId="7"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1" applyAlignment="1">
      <alignment horizontal="center" vertical="top" wrapText="1"/>
    </xf>
    <xf numFmtId="0" fontId="2" fillId="0" borderId="0" xfId="7" applyFill="1" applyAlignment="1">
      <alignment horizontal="center" vertical="center"/>
    </xf>
    <xf numFmtId="0" fontId="1" fillId="0" borderId="0" xfId="0" applyFont="1" applyAlignment="1">
      <alignment horizontal="left" wrapText="1"/>
    </xf>
    <xf numFmtId="0" fontId="1" fillId="0" borderId="0" xfId="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1" applyAlignment="1">
      <alignment horizontal="center" vertical="top" wrapText="1"/>
    </xf>
    <xf numFmtId="0" fontId="1" fillId="0" borderId="0" xfId="0" applyFont="1" applyAlignment="1">
      <alignment horizontal="center"/>
    </xf>
    <xf numFmtId="0" fontId="1" fillId="0" borderId="0" xfId="1" applyFont="1" applyAlignment="1">
      <alignment horizontal="center" vertical="top" wrapText="1"/>
    </xf>
    <xf numFmtId="0" fontId="1" fillId="0" borderId="0" xfId="1" applyFill="1" applyAlignment="1">
      <alignment horizontal="center" vertical="center" wrapText="1"/>
    </xf>
    <xf numFmtId="0" fontId="4" fillId="0" borderId="0" xfId="1" applyFont="1" applyBorder="1" applyAlignment="1">
      <alignment horizontal="right" vertical="top" wrapText="1"/>
    </xf>
    <xf numFmtId="2" fontId="4" fillId="0" borderId="0" xfId="0" applyNumberFormat="1" applyFont="1" applyBorder="1" applyAlignment="1">
      <alignment horizontal="center" vertical="center"/>
    </xf>
    <xf numFmtId="8" fontId="1" fillId="0" borderId="0" xfId="0" applyNumberFormat="1" applyFont="1" applyBorder="1"/>
    <xf numFmtId="44" fontId="4" fillId="0" borderId="0" xfId="0" applyNumberFormat="1" applyFont="1" applyBorder="1" applyAlignment="1">
      <alignment horizontal="center" vertical="center"/>
    </xf>
    <xf numFmtId="0" fontId="4" fillId="0" borderId="0" xfId="1" applyFont="1" applyBorder="1" applyAlignment="1">
      <alignment horizontal="right" vertical="center" wrapText="1"/>
    </xf>
    <xf numFmtId="8" fontId="1" fillId="0" borderId="0" xfId="0" applyNumberFormat="1" applyFont="1" applyBorder="1" applyAlignment="1">
      <alignment vertical="center"/>
    </xf>
    <xf numFmtId="0" fontId="1" fillId="0" borderId="0" xfId="1" applyAlignment="1">
      <alignment horizontal="center" wrapText="1"/>
    </xf>
    <xf numFmtId="0" fontId="1" fillId="0" borderId="0" xfId="1" applyFont="1" applyAlignment="1">
      <alignment vertical="top" wrapText="1"/>
    </xf>
    <xf numFmtId="0" fontId="4" fillId="0" borderId="0" xfId="0" applyFont="1" applyAlignment="1">
      <alignment vertical="top" wrapText="1"/>
    </xf>
    <xf numFmtId="0" fontId="1" fillId="0" borderId="0" xfId="1" applyFont="1" applyAlignment="1">
      <alignment horizontal="center" vertical="center" wrapText="1"/>
    </xf>
    <xf numFmtId="0" fontId="4" fillId="0" borderId="0" xfId="1" applyFont="1" applyFill="1" applyAlignment="1">
      <alignment horizontal="center" vertical="top" wrapText="1"/>
    </xf>
    <xf numFmtId="0" fontId="1" fillId="0" borderId="0" xfId="0" applyFont="1" applyFill="1" applyAlignment="1">
      <alignment horizontal="center" vertical="center"/>
    </xf>
    <xf numFmtId="2" fontId="1" fillId="0" borderId="0" xfId="0" applyNumberFormat="1" applyFont="1" applyFill="1" applyAlignment="1">
      <alignment horizontal="center" vertical="center"/>
    </xf>
    <xf numFmtId="0" fontId="4" fillId="0" borderId="1" xfId="1" applyFont="1" applyFill="1" applyBorder="1" applyAlignment="1">
      <alignment horizontal="right" vertical="top" wrapText="1"/>
    </xf>
    <xf numFmtId="2" fontId="4" fillId="0" borderId="2" xfId="0" applyNumberFormat="1" applyFont="1" applyFill="1" applyBorder="1" applyAlignment="1">
      <alignment horizontal="center" vertical="center"/>
    </xf>
    <xf numFmtId="0" fontId="4" fillId="0" borderId="0" xfId="1" applyFont="1" applyFill="1" applyAlignment="1">
      <alignment horizontal="right" vertical="center" wrapText="1"/>
    </xf>
    <xf numFmtId="2" fontId="4" fillId="0" borderId="0" xfId="0" applyNumberFormat="1" applyFont="1" applyFill="1" applyAlignment="1">
      <alignment horizontal="center" vertical="center"/>
    </xf>
    <xf numFmtId="0" fontId="4" fillId="0" borderId="1" xfId="1" applyFont="1" applyFill="1" applyBorder="1" applyAlignment="1">
      <alignment horizontal="right" vertical="center" wrapText="1"/>
    </xf>
    <xf numFmtId="0" fontId="1" fillId="0" borderId="0" xfId="0" applyFont="1" applyFill="1"/>
    <xf numFmtId="0" fontId="4" fillId="0" borderId="0" xfId="1" applyFont="1" applyFill="1" applyBorder="1" applyAlignment="1">
      <alignment horizontal="right" vertical="top" wrapText="1"/>
    </xf>
    <xf numFmtId="2" fontId="4" fillId="0" borderId="0" xfId="0" applyNumberFormat="1" applyFont="1" applyFill="1" applyBorder="1" applyAlignment="1">
      <alignment horizontal="center" vertical="center"/>
    </xf>
    <xf numFmtId="0" fontId="4" fillId="0" borderId="0" xfId="1" applyFont="1" applyFill="1" applyAlignment="1">
      <alignment horizontal="right" vertical="top" wrapText="1"/>
    </xf>
    <xf numFmtId="0" fontId="1" fillId="0" borderId="0" xfId="1" applyFill="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9" fillId="0" borderId="0" xfId="2" applyFont="1" applyFill="1" applyAlignment="1">
      <alignment horizontal="center" vertical="center" wrapText="1"/>
    </xf>
    <xf numFmtId="0" fontId="2" fillId="4" borderId="0" xfId="7" applyFill="1" applyAlignment="1">
      <alignment horizontal="center" vertical="center"/>
    </xf>
    <xf numFmtId="0" fontId="4" fillId="0" borderId="0" xfId="0" applyFont="1" applyAlignment="1">
      <alignment horizontal="left" vertical="center"/>
    </xf>
    <xf numFmtId="0" fontId="2" fillId="4" borderId="0" xfId="7" applyFill="1">
      <alignment vertical="center"/>
    </xf>
    <xf numFmtId="2" fontId="2" fillId="4" borderId="0" xfId="7" applyNumberFormat="1" applyFill="1" applyAlignment="1">
      <alignment horizontal="center" vertical="center"/>
    </xf>
    <xf numFmtId="0" fontId="14" fillId="0" borderId="0" xfId="0" applyFont="1" applyBorder="1" applyAlignment="1">
      <alignment horizontal="center" vertical="center"/>
    </xf>
    <xf numFmtId="0" fontId="7" fillId="6" borderId="0" xfId="2" applyFont="1" applyFill="1" applyAlignment="1">
      <alignment horizontal="left" vertical="center" wrapText="1"/>
    </xf>
    <xf numFmtId="0" fontId="13" fillId="0" borderId="0" xfId="2" applyFont="1" applyFill="1" applyAlignment="1">
      <alignment horizontal="center" vertical="center"/>
    </xf>
    <xf numFmtId="0" fontId="13" fillId="0" borderId="9" xfId="2" applyFont="1" applyFill="1" applyBorder="1" applyAlignment="1">
      <alignment horizontal="center" vertical="center"/>
    </xf>
    <xf numFmtId="0" fontId="15"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1" applyAlignment="1">
      <alignment horizontal="center" vertical="top" wrapText="1"/>
    </xf>
    <xf numFmtId="0" fontId="4" fillId="4" borderId="0" xfId="7" applyFont="1" applyFill="1" applyAlignment="1">
      <alignment horizontal="center" vertical="center"/>
    </xf>
    <xf numFmtId="0" fontId="2" fillId="0" borderId="0" xfId="1" applyFont="1" applyAlignment="1">
      <alignment horizontal="center" vertical="top"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2" fillId="0" borderId="0" xfId="7" applyFill="1" applyAlignment="1">
      <alignment horizontal="center" vertical="center"/>
    </xf>
    <xf numFmtId="0" fontId="14" fillId="0" borderId="0" xfId="0" applyFont="1" applyBorder="1" applyAlignment="1">
      <alignment horizontal="center" vertical="center" wrapText="1"/>
    </xf>
    <xf numFmtId="0" fontId="9" fillId="0" borderId="0" xfId="2" applyFont="1" applyFill="1" applyAlignment="1">
      <alignment horizontal="left" vertical="center" wrapText="1"/>
    </xf>
    <xf numFmtId="0" fontId="10" fillId="0" borderId="0" xfId="0" applyFont="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left" vertical="top"/>
    </xf>
    <xf numFmtId="0" fontId="15" fillId="0" borderId="3" xfId="0" applyFont="1" applyBorder="1" applyAlignment="1">
      <alignment horizontal="center" vertical="center"/>
    </xf>
    <xf numFmtId="0" fontId="1" fillId="0" borderId="0" xfId="0" applyFont="1" applyAlignment="1">
      <alignment horizontal="left" wrapText="1"/>
    </xf>
    <xf numFmtId="0" fontId="15" fillId="0" borderId="7" xfId="0" applyFont="1" applyBorder="1" applyAlignment="1">
      <alignment horizontal="center" vertical="center"/>
    </xf>
    <xf numFmtId="0" fontId="1" fillId="0" borderId="0" xfId="0" applyFont="1" applyAlignment="1">
      <alignment wrapText="1"/>
    </xf>
    <xf numFmtId="0" fontId="1" fillId="0" borderId="0" xfId="1" applyAlignment="1">
      <alignment horizontal="left" vertical="top" wrapText="1"/>
    </xf>
  </cellXfs>
  <cellStyles count="10">
    <cellStyle name="Descriptif" xfId="1"/>
    <cellStyle name="En tête" xfId="2"/>
    <cellStyle name="Euro" xfId="3"/>
    <cellStyle name="Euro 2" xfId="4"/>
    <cellStyle name="Milliers 2" xfId="5"/>
    <cellStyle name="Normal" xfId="0" builtinId="0"/>
    <cellStyle name="Normal 2" xfId="6"/>
    <cellStyle name="Ouvrage" xfId="7"/>
    <cellStyle name="Pourcentage 2" xfId="8"/>
    <cellStyle name="Standard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52543</xdr:colOff>
      <xdr:row>4</xdr:row>
      <xdr:rowOff>64707</xdr:rowOff>
    </xdr:from>
    <xdr:to>
      <xdr:col>1</xdr:col>
      <xdr:colOff>2203018</xdr:colOff>
      <xdr:row>4</xdr:row>
      <xdr:rowOff>793673</xdr:rowOff>
    </xdr:to>
    <xdr:pic>
      <xdr:nvPicPr>
        <xdr:cNvPr id="2" name="Imag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43" y="2884107"/>
          <a:ext cx="2150475" cy="7289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77390</xdr:colOff>
      <xdr:row>11</xdr:row>
      <xdr:rowOff>122686</xdr:rowOff>
    </xdr:from>
    <xdr:to>
      <xdr:col>1</xdr:col>
      <xdr:colOff>2231675</xdr:colOff>
      <xdr:row>11</xdr:row>
      <xdr:rowOff>847842</xdr:rowOff>
    </xdr:to>
    <xdr:pic>
      <xdr:nvPicPr>
        <xdr:cNvPr id="2" name="Image 1">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90" y="4843773"/>
          <a:ext cx="2154285" cy="7251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7</xdr:row>
      <xdr:rowOff>48142</xdr:rowOff>
    </xdr:from>
    <xdr:to>
      <xdr:col>1</xdr:col>
      <xdr:colOff>2838087</xdr:colOff>
      <xdr:row>7</xdr:row>
      <xdr:rowOff>1010958</xdr:rowOff>
    </xdr:to>
    <xdr:pic>
      <xdr:nvPicPr>
        <xdr:cNvPr id="2" name="Image 1">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41207"/>
          <a:ext cx="2838087" cy="96281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27696</xdr:colOff>
      <xdr:row>6</xdr:row>
      <xdr:rowOff>81273</xdr:rowOff>
    </xdr:from>
    <xdr:to>
      <xdr:col>1</xdr:col>
      <xdr:colOff>2181981</xdr:colOff>
      <xdr:row>6</xdr:row>
      <xdr:rowOff>806429</xdr:rowOff>
    </xdr:to>
    <xdr:pic>
      <xdr:nvPicPr>
        <xdr:cNvPr id="2" name="Image 1">
          <a:extLst>
            <a:ext uri="{FF2B5EF4-FFF2-40B4-BE49-F238E27FC236}">
              <a16:creationId xmlns=""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96" y="561664"/>
          <a:ext cx="2154285" cy="7251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77391</xdr:colOff>
      <xdr:row>5</xdr:row>
      <xdr:rowOff>130969</xdr:rowOff>
    </xdr:from>
    <xdr:to>
      <xdr:col>1</xdr:col>
      <xdr:colOff>2231676</xdr:colOff>
      <xdr:row>5</xdr:row>
      <xdr:rowOff>856125</xdr:rowOff>
    </xdr:to>
    <xdr:pic>
      <xdr:nvPicPr>
        <xdr:cNvPr id="2" name="Image 1">
          <a:extLst>
            <a:ext uri="{FF2B5EF4-FFF2-40B4-BE49-F238E27FC236}">
              <a16:creationId xmlns=""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91" y="2880795"/>
          <a:ext cx="2154285" cy="725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85674</xdr:colOff>
      <xdr:row>7</xdr:row>
      <xdr:rowOff>56424</xdr:rowOff>
    </xdr:from>
    <xdr:to>
      <xdr:col>1</xdr:col>
      <xdr:colOff>2239959</xdr:colOff>
      <xdr:row>7</xdr:row>
      <xdr:rowOff>781580</xdr:rowOff>
    </xdr:to>
    <xdr:pic>
      <xdr:nvPicPr>
        <xdr:cNvPr id="2" name="Imag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74" y="1100033"/>
          <a:ext cx="2154285" cy="725156"/>
        </a:xfrm>
        <a:prstGeom prst="rect">
          <a:avLst/>
        </a:prstGeom>
      </xdr:spPr>
    </xdr:pic>
    <xdr:clientData/>
  </xdr:twoCellAnchor>
  <xdr:twoCellAnchor editAs="oneCell">
    <xdr:from>
      <xdr:col>10</xdr:col>
      <xdr:colOff>57979</xdr:colOff>
      <xdr:row>1</xdr:row>
      <xdr:rowOff>16565</xdr:rowOff>
    </xdr:from>
    <xdr:to>
      <xdr:col>10</xdr:col>
      <xdr:colOff>2212264</xdr:colOff>
      <xdr:row>1</xdr:row>
      <xdr:rowOff>741721</xdr:rowOff>
    </xdr:to>
    <xdr:pic>
      <xdr:nvPicPr>
        <xdr:cNvPr id="5" name="Image 4">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218" y="157369"/>
          <a:ext cx="2154285" cy="725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27696</xdr:colOff>
      <xdr:row>7</xdr:row>
      <xdr:rowOff>31575</xdr:rowOff>
    </xdr:from>
    <xdr:to>
      <xdr:col>1</xdr:col>
      <xdr:colOff>2181981</xdr:colOff>
      <xdr:row>7</xdr:row>
      <xdr:rowOff>756731</xdr:rowOff>
    </xdr:to>
    <xdr:pic>
      <xdr:nvPicPr>
        <xdr:cNvPr id="2" name="Image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96" y="2201618"/>
          <a:ext cx="2154285" cy="725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93957</xdr:colOff>
      <xdr:row>10</xdr:row>
      <xdr:rowOff>180663</xdr:rowOff>
    </xdr:from>
    <xdr:to>
      <xdr:col>1</xdr:col>
      <xdr:colOff>2244432</xdr:colOff>
      <xdr:row>10</xdr:row>
      <xdr:rowOff>909629</xdr:rowOff>
    </xdr:to>
    <xdr:pic>
      <xdr:nvPicPr>
        <xdr:cNvPr id="2" name="Image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57" y="3949250"/>
          <a:ext cx="2150475" cy="7289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125016</xdr:colOff>
      <xdr:row>7</xdr:row>
      <xdr:rowOff>159543</xdr:rowOff>
    </xdr:from>
    <xdr:to>
      <xdr:col>1</xdr:col>
      <xdr:colOff>2279301</xdr:colOff>
      <xdr:row>7</xdr:row>
      <xdr:rowOff>899028</xdr:rowOff>
    </xdr:to>
    <xdr:pic>
      <xdr:nvPicPr>
        <xdr:cNvPr id="2" name="Image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883568"/>
          <a:ext cx="2154285" cy="7394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77390</xdr:colOff>
      <xdr:row>7</xdr:row>
      <xdr:rowOff>114403</xdr:rowOff>
    </xdr:from>
    <xdr:to>
      <xdr:col>1</xdr:col>
      <xdr:colOff>2227865</xdr:colOff>
      <xdr:row>7</xdr:row>
      <xdr:rowOff>843369</xdr:rowOff>
    </xdr:to>
    <xdr:pic>
      <xdr:nvPicPr>
        <xdr:cNvPr id="2" name="Image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90" y="1837186"/>
          <a:ext cx="2150475" cy="7289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44260</xdr:colOff>
      <xdr:row>7</xdr:row>
      <xdr:rowOff>255207</xdr:rowOff>
    </xdr:from>
    <xdr:to>
      <xdr:col>1</xdr:col>
      <xdr:colOff>2198545</xdr:colOff>
      <xdr:row>7</xdr:row>
      <xdr:rowOff>980363</xdr:rowOff>
    </xdr:to>
    <xdr:pic>
      <xdr:nvPicPr>
        <xdr:cNvPr id="2" name="Image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60" y="1977990"/>
          <a:ext cx="2154285" cy="7251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44260</xdr:colOff>
      <xdr:row>7</xdr:row>
      <xdr:rowOff>114402</xdr:rowOff>
    </xdr:from>
    <xdr:to>
      <xdr:col>1</xdr:col>
      <xdr:colOff>2198545</xdr:colOff>
      <xdr:row>7</xdr:row>
      <xdr:rowOff>839558</xdr:rowOff>
    </xdr:to>
    <xdr:pic>
      <xdr:nvPicPr>
        <xdr:cNvPr id="2" name="Image 1">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60" y="1282250"/>
          <a:ext cx="2154285" cy="7251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52543</xdr:colOff>
      <xdr:row>7</xdr:row>
      <xdr:rowOff>188946</xdr:rowOff>
    </xdr:from>
    <xdr:to>
      <xdr:col>1</xdr:col>
      <xdr:colOff>2206828</xdr:colOff>
      <xdr:row>7</xdr:row>
      <xdr:rowOff>914102</xdr:rowOff>
    </xdr:to>
    <xdr:pic>
      <xdr:nvPicPr>
        <xdr:cNvPr id="2" name="Image 1">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43" y="1911729"/>
          <a:ext cx="2154285" cy="72515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FFC000"/>
    <pageSetUpPr fitToPage="1"/>
  </sheetPr>
  <dimension ref="A2:L116"/>
  <sheetViews>
    <sheetView showZeros="0" tabSelected="1" view="pageBreakPreview" topLeftCell="B7" zoomScale="85" zoomScaleNormal="100" zoomScaleSheetLayoutView="85" workbookViewId="0">
      <selection activeCell="K19" sqref="K1:K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4.42578125" style="1" customWidth="1"/>
    <col min="8" max="8" width="17.42578125" style="1" customWidth="1"/>
    <col min="9" max="9" width="2.28515625" style="1" customWidth="1"/>
    <col min="10" max="10" width="6.140625" style="110" customWidth="1"/>
    <col min="11" max="11" width="103.85546875" style="110" customWidth="1"/>
    <col min="12" max="16384" width="11.42578125" style="1"/>
  </cols>
  <sheetData>
    <row r="2" spans="1:12" ht="65.25" customHeight="1" x14ac:dyDescent="0.2">
      <c r="D2" s="132"/>
      <c r="E2" s="133"/>
      <c r="F2" s="134"/>
      <c r="G2" s="135"/>
      <c r="H2" s="135"/>
      <c r="K2" s="131"/>
    </row>
    <row r="3" spans="1:12" ht="33.75" customHeight="1" x14ac:dyDescent="0.25">
      <c r="D3" s="136"/>
      <c r="E3" s="230"/>
      <c r="F3" s="230"/>
      <c r="G3" s="230"/>
      <c r="H3" s="230"/>
      <c r="K3" s="131"/>
    </row>
    <row r="4" spans="1:12" ht="111" customHeight="1" x14ac:dyDescent="0.2">
      <c r="K4" s="224"/>
    </row>
    <row r="5" spans="1:12" ht="69.75" customHeight="1" x14ac:dyDescent="0.2">
      <c r="K5" s="224"/>
    </row>
    <row r="6" spans="1:12" ht="11.25" customHeight="1" x14ac:dyDescent="0.2">
      <c r="A6" s="231"/>
      <c r="B6" s="231"/>
      <c r="C6" s="231"/>
      <c r="D6" s="231"/>
      <c r="E6" s="231"/>
      <c r="F6" s="231"/>
      <c r="G6" s="99"/>
      <c r="H6" s="99"/>
      <c r="K6" s="224"/>
    </row>
    <row r="7" spans="1:12" ht="11.25" customHeight="1" x14ac:dyDescent="0.2">
      <c r="A7" s="231"/>
      <c r="B7" s="231"/>
      <c r="C7" s="231"/>
      <c r="D7" s="231"/>
      <c r="E7" s="231"/>
      <c r="F7" s="231"/>
      <c r="G7" s="99"/>
      <c r="H7" s="99"/>
      <c r="K7" s="224"/>
    </row>
    <row r="8" spans="1:12" ht="12.75" customHeight="1" x14ac:dyDescent="0.2">
      <c r="A8" s="32"/>
      <c r="B8" s="32"/>
      <c r="C8" s="32"/>
      <c r="D8" s="42"/>
      <c r="E8" s="32"/>
      <c r="F8" s="33"/>
      <c r="H8" s="82"/>
      <c r="I8" s="82"/>
      <c r="K8" s="224"/>
      <c r="L8" s="146"/>
    </row>
    <row r="9" spans="1:12" ht="33" customHeight="1" x14ac:dyDescent="0.2">
      <c r="A9" s="32"/>
      <c r="B9" s="232" t="s">
        <v>53</v>
      </c>
      <c r="C9" s="233"/>
      <c r="D9" s="234" t="s">
        <v>135</v>
      </c>
      <c r="E9" s="235"/>
      <c r="F9" s="235"/>
      <c r="G9" s="235"/>
      <c r="H9" s="236"/>
      <c r="I9" s="156"/>
      <c r="K9" s="224"/>
      <c r="L9" s="146"/>
    </row>
    <row r="10" spans="1:12" ht="22.5" customHeight="1" x14ac:dyDescent="0.2">
      <c r="A10" s="32"/>
      <c r="B10" s="225" t="s">
        <v>15</v>
      </c>
      <c r="C10" s="225"/>
      <c r="D10" s="225"/>
      <c r="E10" s="225"/>
      <c r="F10" s="225"/>
      <c r="G10" s="225"/>
      <c r="H10" s="225"/>
      <c r="I10" s="145"/>
      <c r="K10" s="224"/>
    </row>
    <row r="11" spans="1:12" ht="12.75" x14ac:dyDescent="0.2">
      <c r="D11" s="148" t="s">
        <v>346</v>
      </c>
      <c r="H11" s="82"/>
      <c r="K11" s="224"/>
    </row>
    <row r="12" spans="1:12" s="7" customFormat="1" outlineLevel="1" x14ac:dyDescent="0.2">
      <c r="A12" s="16"/>
      <c r="B12" s="17"/>
      <c r="C12" s="57"/>
      <c r="D12" s="34"/>
      <c r="E12" s="21"/>
      <c r="F12" s="2"/>
      <c r="G12" s="8"/>
      <c r="H12" s="86"/>
      <c r="I12" s="1"/>
      <c r="J12" s="110"/>
      <c r="K12" s="224"/>
      <c r="L12" s="1"/>
    </row>
    <row r="13" spans="1:12" ht="11.25" customHeight="1" x14ac:dyDescent="0.2">
      <c r="A13" s="227"/>
      <c r="B13" s="228" t="s">
        <v>167</v>
      </c>
      <c r="C13" s="46"/>
      <c r="D13" s="45"/>
      <c r="E13" s="95"/>
      <c r="F13" s="98" t="s">
        <v>0</v>
      </c>
      <c r="G13" s="95"/>
      <c r="H13" s="95"/>
      <c r="K13" s="114"/>
    </row>
    <row r="14" spans="1:12" ht="11.25" customHeight="1" x14ac:dyDescent="0.2">
      <c r="A14" s="227"/>
      <c r="B14" s="228"/>
      <c r="C14" s="141" t="s">
        <v>8</v>
      </c>
      <c r="D14" s="121" t="s">
        <v>9</v>
      </c>
      <c r="E14" s="121" t="s">
        <v>2</v>
      </c>
      <c r="F14" s="122" t="s">
        <v>1</v>
      </c>
      <c r="G14" s="123" t="s">
        <v>147</v>
      </c>
      <c r="H14" s="124" t="s">
        <v>146</v>
      </c>
      <c r="I14" s="7"/>
      <c r="K14" s="75"/>
    </row>
    <row r="15" spans="1:12" outlineLevel="1" x14ac:dyDescent="0.2">
      <c r="B15" s="15"/>
      <c r="C15" s="38"/>
      <c r="D15" s="14"/>
      <c r="E15" s="14"/>
      <c r="F15" s="13"/>
      <c r="G15" s="48"/>
      <c r="H15" s="49"/>
      <c r="K15" s="75"/>
    </row>
    <row r="16" spans="1:12" ht="11.25" customHeight="1" outlineLevel="1" x14ac:dyDescent="0.2">
      <c r="B16" s="11" t="s">
        <v>144</v>
      </c>
      <c r="C16" s="11"/>
      <c r="D16" s="187" t="s">
        <v>141</v>
      </c>
      <c r="E16" s="3" t="s">
        <v>7</v>
      </c>
      <c r="F16" s="2">
        <v>1</v>
      </c>
      <c r="G16" s="72"/>
      <c r="H16" s="72">
        <f t="shared" ref="H16:H19" si="0">G16*F16</f>
        <v>0</v>
      </c>
      <c r="I16" s="72"/>
      <c r="J16" s="7"/>
      <c r="K16" s="185"/>
      <c r="L16" s="185"/>
    </row>
    <row r="17" spans="1:12" ht="11.25" customHeight="1" outlineLevel="1" x14ac:dyDescent="0.2">
      <c r="B17" s="11" t="s">
        <v>142</v>
      </c>
      <c r="C17" s="11"/>
      <c r="D17" s="187" t="s">
        <v>19</v>
      </c>
      <c r="E17" s="3" t="s">
        <v>4</v>
      </c>
      <c r="F17" s="2">
        <v>55</v>
      </c>
      <c r="G17" s="72"/>
      <c r="H17" s="72">
        <f t="shared" si="0"/>
        <v>0</v>
      </c>
      <c r="I17" s="72"/>
      <c r="J17" s="7"/>
      <c r="K17" s="185"/>
      <c r="L17" s="185"/>
    </row>
    <row r="18" spans="1:12" ht="11.25" customHeight="1" outlineLevel="1" x14ac:dyDescent="0.2">
      <c r="B18" s="11" t="s">
        <v>143</v>
      </c>
      <c r="C18" s="11"/>
      <c r="D18" s="187" t="s">
        <v>141</v>
      </c>
      <c r="E18" s="3" t="s">
        <v>4</v>
      </c>
      <c r="F18" s="2">
        <v>10</v>
      </c>
      <c r="G18" s="72"/>
      <c r="H18" s="72">
        <f t="shared" si="0"/>
        <v>0</v>
      </c>
      <c r="I18" s="72"/>
      <c r="J18" s="1"/>
      <c r="K18" s="185"/>
      <c r="L18" s="185"/>
    </row>
    <row r="19" spans="1:12" ht="22.5" outlineLevel="1" x14ac:dyDescent="0.2">
      <c r="B19" s="11" t="s">
        <v>340</v>
      </c>
      <c r="C19" s="11"/>
      <c r="D19" s="187" t="s">
        <v>19</v>
      </c>
      <c r="E19" s="3" t="s">
        <v>7</v>
      </c>
      <c r="F19" s="2">
        <v>1</v>
      </c>
      <c r="G19" s="72"/>
      <c r="H19" s="72">
        <f t="shared" si="0"/>
        <v>0</v>
      </c>
      <c r="I19" s="72"/>
      <c r="J19" s="1"/>
      <c r="K19" s="185"/>
      <c r="L19" s="185"/>
    </row>
    <row r="20" spans="1:12" ht="11.25" customHeight="1" outlineLevel="1" x14ac:dyDescent="0.2">
      <c r="B20" s="11" t="s">
        <v>140</v>
      </c>
      <c r="C20" s="11"/>
      <c r="D20" s="34" t="s">
        <v>19</v>
      </c>
      <c r="E20" s="3" t="s">
        <v>7</v>
      </c>
      <c r="F20" s="2">
        <v>1</v>
      </c>
      <c r="G20" s="72"/>
      <c r="H20" s="72">
        <f>G20*F20</f>
        <v>0</v>
      </c>
      <c r="I20" s="7"/>
      <c r="K20" s="113"/>
    </row>
    <row r="21" spans="1:12" outlineLevel="1" x14ac:dyDescent="0.2">
      <c r="B21" s="11" t="s">
        <v>59</v>
      </c>
      <c r="C21" s="11"/>
      <c r="D21" s="34" t="s">
        <v>19</v>
      </c>
      <c r="E21" s="3" t="s">
        <v>7</v>
      </c>
      <c r="F21" s="2">
        <v>1</v>
      </c>
      <c r="G21" s="72"/>
      <c r="H21" s="72">
        <f t="shared" ref="H21:H22" si="1">G21*F21</f>
        <v>0</v>
      </c>
      <c r="K21" s="113"/>
    </row>
    <row r="22" spans="1:12" ht="22.5" outlineLevel="1" x14ac:dyDescent="0.2">
      <c r="B22" s="11" t="s">
        <v>60</v>
      </c>
      <c r="C22" s="11"/>
      <c r="D22" s="34" t="s">
        <v>61</v>
      </c>
      <c r="E22" s="3" t="s">
        <v>5</v>
      </c>
      <c r="F22" s="2">
        <v>12</v>
      </c>
      <c r="G22" s="72"/>
      <c r="H22" s="72">
        <f t="shared" si="1"/>
        <v>0</v>
      </c>
      <c r="K22" s="113"/>
    </row>
    <row r="23" spans="1:12" outlineLevel="1" x14ac:dyDescent="0.2">
      <c r="A23" s="10"/>
      <c r="B23" s="11"/>
      <c r="C23" s="11"/>
      <c r="D23" s="34"/>
      <c r="E23" s="61" t="s">
        <v>13</v>
      </c>
      <c r="F23" s="62"/>
      <c r="G23" s="63"/>
      <c r="H23" s="64">
        <f>SUM(H16:H22)</f>
        <v>0</v>
      </c>
      <c r="K23" s="113"/>
    </row>
    <row r="24" spans="1:12" outlineLevel="1" x14ac:dyDescent="0.2">
      <c r="B24" s="11"/>
      <c r="C24" s="11"/>
      <c r="D24" s="34"/>
      <c r="G24" s="6"/>
    </row>
    <row r="25" spans="1:12" ht="11.25" customHeight="1" x14ac:dyDescent="0.2">
      <c r="A25" s="227"/>
      <c r="B25" s="228" t="s">
        <v>168</v>
      </c>
      <c r="C25" s="46"/>
      <c r="D25" s="45"/>
      <c r="E25" s="226"/>
      <c r="F25" s="229" t="s">
        <v>0</v>
      </c>
      <c r="G25" s="226"/>
      <c r="H25" s="226"/>
      <c r="I25" s="7"/>
      <c r="K25" s="114"/>
    </row>
    <row r="26" spans="1:12" ht="11.25" customHeight="1" x14ac:dyDescent="0.2">
      <c r="A26" s="227"/>
      <c r="B26" s="228"/>
      <c r="C26" s="46"/>
      <c r="D26" s="45"/>
      <c r="E26" s="226"/>
      <c r="F26" s="229"/>
      <c r="G26" s="226"/>
      <c r="H26" s="226"/>
      <c r="K26" s="96"/>
    </row>
    <row r="27" spans="1:12" outlineLevel="1" x14ac:dyDescent="0.2">
      <c r="B27" s="15" t="s">
        <v>148</v>
      </c>
      <c r="C27" s="38"/>
      <c r="D27" s="14"/>
      <c r="E27" s="14"/>
      <c r="F27" s="13"/>
      <c r="G27" s="6"/>
      <c r="I27" s="7"/>
      <c r="K27" s="114"/>
    </row>
    <row r="28" spans="1:12" outlineLevel="1" x14ac:dyDescent="0.2">
      <c r="B28" s="11" t="s">
        <v>149</v>
      </c>
      <c r="C28" s="11"/>
      <c r="D28" s="187" t="s">
        <v>19</v>
      </c>
      <c r="E28" s="3" t="s">
        <v>6</v>
      </c>
      <c r="F28" s="2">
        <v>4</v>
      </c>
      <c r="G28" s="72"/>
      <c r="H28" s="72">
        <f t="shared" ref="H28:H29" si="2">G28*F28</f>
        <v>0</v>
      </c>
      <c r="J28" s="186"/>
      <c r="K28" s="185"/>
    </row>
    <row r="29" spans="1:12" outlineLevel="1" x14ac:dyDescent="0.2">
      <c r="B29" s="11" t="s">
        <v>150</v>
      </c>
      <c r="C29" s="11"/>
      <c r="D29" s="187" t="s">
        <v>151</v>
      </c>
      <c r="E29" s="3" t="s">
        <v>5</v>
      </c>
      <c r="F29" s="2">
        <v>102</v>
      </c>
      <c r="G29" s="72"/>
      <c r="H29" s="72">
        <f t="shared" si="2"/>
        <v>0</v>
      </c>
      <c r="J29" s="186"/>
      <c r="K29" s="185"/>
    </row>
    <row r="30" spans="1:12" ht="22.5" outlineLevel="1" x14ac:dyDescent="0.2">
      <c r="B30" s="11" t="s">
        <v>310</v>
      </c>
      <c r="C30" s="11"/>
      <c r="D30" s="194" t="s">
        <v>151</v>
      </c>
      <c r="E30" s="3" t="s">
        <v>5</v>
      </c>
      <c r="F30" s="2">
        <v>13</v>
      </c>
      <c r="G30" s="72"/>
      <c r="H30" s="72">
        <f t="shared" ref="H30" si="3">G30*F30</f>
        <v>0</v>
      </c>
      <c r="J30" s="193"/>
      <c r="K30" s="192"/>
    </row>
    <row r="31" spans="1:12" outlineLevel="1" x14ac:dyDescent="0.2">
      <c r="B31" s="11" t="s">
        <v>153</v>
      </c>
      <c r="C31" s="11"/>
      <c r="D31" s="187" t="s">
        <v>10</v>
      </c>
      <c r="E31" s="3" t="s">
        <v>5</v>
      </c>
      <c r="F31" s="2">
        <v>30</v>
      </c>
      <c r="G31" s="72"/>
      <c r="H31" s="72">
        <f t="shared" ref="H31:H37" si="4">G31*F31</f>
        <v>0</v>
      </c>
      <c r="J31" s="186"/>
      <c r="K31" s="185"/>
    </row>
    <row r="32" spans="1:12" outlineLevel="1" x14ac:dyDescent="0.2">
      <c r="B32" s="11" t="s">
        <v>158</v>
      </c>
      <c r="C32" s="11"/>
      <c r="D32" s="187" t="s">
        <v>10</v>
      </c>
      <c r="E32" s="3" t="s">
        <v>7</v>
      </c>
      <c r="F32" s="2">
        <v>1</v>
      </c>
      <c r="G32" s="72"/>
      <c r="H32" s="72">
        <f t="shared" si="4"/>
        <v>0</v>
      </c>
      <c r="J32" s="186"/>
      <c r="K32" s="185"/>
    </row>
    <row r="33" spans="1:11" outlineLevel="1" x14ac:dyDescent="0.2">
      <c r="B33" s="11" t="s">
        <v>159</v>
      </c>
      <c r="C33" s="11"/>
      <c r="D33" s="187" t="s">
        <v>10</v>
      </c>
      <c r="E33" s="3" t="s">
        <v>20</v>
      </c>
      <c r="F33" s="2">
        <v>1</v>
      </c>
      <c r="G33" s="72"/>
      <c r="H33" s="72">
        <f t="shared" si="4"/>
        <v>0</v>
      </c>
      <c r="J33" s="186"/>
      <c r="K33" s="185"/>
    </row>
    <row r="34" spans="1:11" outlineLevel="1" x14ac:dyDescent="0.2">
      <c r="B34" s="11" t="s">
        <v>154</v>
      </c>
      <c r="C34" s="11"/>
      <c r="D34" s="187" t="s">
        <v>19</v>
      </c>
      <c r="E34" s="3" t="s">
        <v>20</v>
      </c>
      <c r="F34" s="2">
        <v>1</v>
      </c>
      <c r="G34" s="72"/>
      <c r="H34" s="72">
        <f t="shared" si="4"/>
        <v>0</v>
      </c>
      <c r="J34" s="186"/>
      <c r="K34" s="185"/>
    </row>
    <row r="35" spans="1:11" outlineLevel="1" x14ac:dyDescent="0.2">
      <c r="B35" s="11" t="s">
        <v>155</v>
      </c>
      <c r="C35" s="11"/>
      <c r="D35" s="187" t="s">
        <v>10</v>
      </c>
      <c r="E35" s="3" t="s">
        <v>5</v>
      </c>
      <c r="F35" s="2">
        <v>45</v>
      </c>
      <c r="G35" s="72"/>
      <c r="H35" s="72">
        <f t="shared" si="4"/>
        <v>0</v>
      </c>
      <c r="J35" s="186"/>
      <c r="K35" s="185"/>
    </row>
    <row r="36" spans="1:11" outlineLevel="1" x14ac:dyDescent="0.2">
      <c r="B36" s="11" t="s">
        <v>156</v>
      </c>
      <c r="C36" s="11"/>
      <c r="D36" s="187" t="s">
        <v>157</v>
      </c>
      <c r="E36" s="3" t="s">
        <v>6</v>
      </c>
      <c r="F36" s="2">
        <v>7</v>
      </c>
      <c r="G36" s="72"/>
      <c r="H36" s="72">
        <f t="shared" si="4"/>
        <v>0</v>
      </c>
      <c r="J36" s="186"/>
      <c r="K36" s="185"/>
    </row>
    <row r="37" spans="1:11" ht="27" customHeight="1" outlineLevel="1" x14ac:dyDescent="0.2">
      <c r="B37" s="11" t="s">
        <v>194</v>
      </c>
      <c r="C37" s="11"/>
      <c r="D37" s="187" t="s">
        <v>19</v>
      </c>
      <c r="E37" s="3" t="s">
        <v>20</v>
      </c>
      <c r="F37" s="2">
        <v>1</v>
      </c>
      <c r="G37" s="72"/>
      <c r="H37" s="72">
        <f t="shared" si="4"/>
        <v>0</v>
      </c>
      <c r="J37" s="186"/>
      <c r="K37" s="185"/>
    </row>
    <row r="38" spans="1:11" outlineLevel="1" x14ac:dyDescent="0.2">
      <c r="B38" s="11"/>
      <c r="C38" s="11"/>
      <c r="D38" s="187"/>
      <c r="G38" s="72"/>
      <c r="H38" s="72"/>
      <c r="J38" s="186"/>
      <c r="K38" s="185"/>
    </row>
    <row r="39" spans="1:11" outlineLevel="1" x14ac:dyDescent="0.2">
      <c r="A39" s="10"/>
      <c r="B39" s="11"/>
      <c r="C39" s="11"/>
      <c r="D39" s="34"/>
      <c r="E39" s="61" t="s">
        <v>13</v>
      </c>
      <c r="F39" s="62"/>
      <c r="G39" s="63"/>
      <c r="H39" s="64">
        <f>SUM(H28:H37)</f>
        <v>0</v>
      </c>
      <c r="K39" s="96"/>
    </row>
    <row r="40" spans="1:11" ht="10.5" customHeight="1" outlineLevel="1" x14ac:dyDescent="0.2">
      <c r="B40" s="11"/>
      <c r="C40" s="11"/>
      <c r="D40" s="34"/>
      <c r="G40" s="6"/>
      <c r="I40" s="7"/>
      <c r="K40" s="75"/>
    </row>
    <row r="41" spans="1:11" ht="11.25" customHeight="1" x14ac:dyDescent="0.2">
      <c r="A41" s="227"/>
      <c r="B41" s="228" t="s">
        <v>169</v>
      </c>
      <c r="C41" s="182"/>
      <c r="D41" s="184"/>
      <c r="E41" s="226"/>
      <c r="F41" s="229" t="s">
        <v>0</v>
      </c>
      <c r="G41" s="226"/>
      <c r="H41" s="226"/>
      <c r="I41" s="7"/>
      <c r="J41" s="186"/>
      <c r="K41" s="114"/>
    </row>
    <row r="42" spans="1:11" ht="11.25" customHeight="1" x14ac:dyDescent="0.2">
      <c r="A42" s="227"/>
      <c r="B42" s="228"/>
      <c r="C42" s="182"/>
      <c r="D42" s="184"/>
      <c r="E42" s="226"/>
      <c r="F42" s="229"/>
      <c r="G42" s="226"/>
      <c r="H42" s="226"/>
      <c r="J42" s="186"/>
      <c r="K42" s="181"/>
    </row>
    <row r="43" spans="1:11" outlineLevel="1" x14ac:dyDescent="0.2">
      <c r="B43" s="15" t="s">
        <v>148</v>
      </c>
      <c r="C43" s="38"/>
      <c r="D43" s="14"/>
      <c r="E43" s="14"/>
      <c r="F43" s="13"/>
      <c r="G43" s="6"/>
      <c r="I43" s="7"/>
      <c r="J43" s="186"/>
      <c r="K43" s="114"/>
    </row>
    <row r="44" spans="1:11" ht="22.5" outlineLevel="1" x14ac:dyDescent="0.2">
      <c r="B44" s="11" t="s">
        <v>162</v>
      </c>
      <c r="C44" s="11"/>
      <c r="D44" s="187" t="s">
        <v>151</v>
      </c>
      <c r="E44" s="3" t="s">
        <v>163</v>
      </c>
      <c r="F44" s="2">
        <v>1</v>
      </c>
      <c r="G44" s="72"/>
      <c r="H44" s="72">
        <f t="shared" ref="H44" si="5">G44*F44</f>
        <v>0</v>
      </c>
      <c r="J44" s="186"/>
      <c r="K44" s="185"/>
    </row>
    <row r="45" spans="1:11" ht="33.75" outlineLevel="1" x14ac:dyDescent="0.2">
      <c r="B45" s="11" t="s">
        <v>166</v>
      </c>
      <c r="C45" s="11"/>
      <c r="D45" s="187" t="s">
        <v>151</v>
      </c>
      <c r="E45" s="3" t="s">
        <v>27</v>
      </c>
      <c r="F45" s="2">
        <v>140</v>
      </c>
      <c r="G45" s="72"/>
      <c r="H45" s="72">
        <f>G45*F45</f>
        <v>0</v>
      </c>
      <c r="J45" s="186"/>
      <c r="K45" s="185"/>
    </row>
    <row r="46" spans="1:11" ht="33.75" outlineLevel="1" x14ac:dyDescent="0.2">
      <c r="B46" s="11" t="s">
        <v>164</v>
      </c>
      <c r="C46" s="11"/>
      <c r="D46" s="187" t="s">
        <v>152</v>
      </c>
      <c r="E46" s="3" t="s">
        <v>6</v>
      </c>
      <c r="F46" s="2">
        <v>2</v>
      </c>
      <c r="G46" s="72"/>
      <c r="H46" s="72">
        <f t="shared" ref="H46:H52" si="6">G46*F46</f>
        <v>0</v>
      </c>
      <c r="J46" s="186"/>
      <c r="K46" s="185"/>
    </row>
    <row r="47" spans="1:11" outlineLevel="1" x14ac:dyDescent="0.2">
      <c r="B47" s="11" t="s">
        <v>165</v>
      </c>
      <c r="C47" s="11"/>
      <c r="D47" s="187" t="s">
        <v>152</v>
      </c>
      <c r="E47" s="3" t="s">
        <v>5</v>
      </c>
      <c r="F47" s="2">
        <v>110</v>
      </c>
      <c r="G47" s="72"/>
      <c r="H47" s="72">
        <f>G47*F47</f>
        <v>0</v>
      </c>
      <c r="J47" s="186"/>
      <c r="K47" s="185"/>
    </row>
    <row r="48" spans="1:11" outlineLevel="1" x14ac:dyDescent="0.2">
      <c r="B48" s="11" t="s">
        <v>172</v>
      </c>
      <c r="C48" s="11"/>
      <c r="D48" s="187"/>
      <c r="G48" s="72"/>
      <c r="H48" s="72"/>
      <c r="J48" s="186"/>
      <c r="K48" s="185"/>
    </row>
    <row r="49" spans="1:11" ht="19.5" customHeight="1" outlineLevel="1" x14ac:dyDescent="0.2">
      <c r="B49" s="11" t="s">
        <v>186</v>
      </c>
      <c r="C49" s="11"/>
      <c r="D49" s="187"/>
      <c r="G49" s="72"/>
      <c r="H49" s="72"/>
      <c r="J49" s="186"/>
      <c r="K49" s="185"/>
    </row>
    <row r="50" spans="1:11" ht="77.25" customHeight="1" outlineLevel="1" x14ac:dyDescent="0.2">
      <c r="B50" s="11" t="s">
        <v>187</v>
      </c>
      <c r="C50" s="11"/>
      <c r="D50" s="50" t="s">
        <v>152</v>
      </c>
      <c r="E50" s="3" t="s">
        <v>4</v>
      </c>
      <c r="F50" s="2">
        <v>20</v>
      </c>
      <c r="G50" s="72"/>
      <c r="H50" s="72">
        <f t="shared" ref="H50" si="7">G50*F50</f>
        <v>0</v>
      </c>
      <c r="J50" s="186"/>
      <c r="K50" s="185"/>
    </row>
    <row r="51" spans="1:11" s="7" customFormat="1" outlineLevel="1" x14ac:dyDescent="0.2">
      <c r="A51" s="16"/>
      <c r="B51" s="17"/>
      <c r="C51" s="57"/>
      <c r="D51" s="50"/>
      <c r="E51" s="21"/>
      <c r="F51" s="2"/>
      <c r="G51" s="72"/>
      <c r="H51" s="72"/>
      <c r="J51" s="186"/>
      <c r="K51" s="186"/>
    </row>
    <row r="52" spans="1:11" ht="22.5" outlineLevel="1" x14ac:dyDescent="0.2">
      <c r="B52" s="11" t="s">
        <v>311</v>
      </c>
      <c r="C52" s="11"/>
      <c r="D52" s="187" t="s">
        <v>152</v>
      </c>
      <c r="E52" s="3" t="s">
        <v>6</v>
      </c>
      <c r="F52" s="2">
        <v>3</v>
      </c>
      <c r="G52" s="72"/>
      <c r="H52" s="72">
        <f t="shared" si="6"/>
        <v>0</v>
      </c>
      <c r="J52" s="186"/>
      <c r="K52" s="185"/>
    </row>
    <row r="53" spans="1:11" outlineLevel="1" x14ac:dyDescent="0.2">
      <c r="B53" s="11" t="s">
        <v>160</v>
      </c>
      <c r="C53" s="11"/>
      <c r="D53" s="187" t="s">
        <v>151</v>
      </c>
      <c r="E53" s="3" t="s">
        <v>5</v>
      </c>
      <c r="F53" s="2">
        <v>80</v>
      </c>
      <c r="G53" s="72"/>
      <c r="H53" s="72">
        <f>G53*F53</f>
        <v>0</v>
      </c>
      <c r="J53" s="186"/>
      <c r="K53" s="185"/>
    </row>
    <row r="54" spans="1:11" outlineLevel="1" x14ac:dyDescent="0.2">
      <c r="B54" s="11" t="s">
        <v>161</v>
      </c>
      <c r="C54" s="11"/>
      <c r="D54" s="187" t="s">
        <v>151</v>
      </c>
      <c r="E54" s="3" t="s">
        <v>27</v>
      </c>
      <c r="F54" s="2">
        <v>20</v>
      </c>
      <c r="G54" s="72"/>
      <c r="H54" s="72">
        <f>G54*F54</f>
        <v>0</v>
      </c>
      <c r="J54" s="186"/>
      <c r="K54" s="185"/>
    </row>
    <row r="55" spans="1:11" outlineLevel="1" x14ac:dyDescent="0.2">
      <c r="B55" s="11"/>
      <c r="C55" s="11"/>
      <c r="D55" s="187"/>
      <c r="G55" s="72"/>
      <c r="H55" s="72"/>
      <c r="J55" s="186"/>
      <c r="K55" s="185"/>
    </row>
    <row r="56" spans="1:11" outlineLevel="1" x14ac:dyDescent="0.2">
      <c r="A56" s="10"/>
      <c r="B56" s="11"/>
      <c r="C56" s="11"/>
      <c r="D56" s="187"/>
      <c r="E56" s="61" t="s">
        <v>13</v>
      </c>
      <c r="F56" s="62"/>
      <c r="G56" s="63"/>
      <c r="H56" s="64">
        <f>SUM(H44:H54)</f>
        <v>0</v>
      </c>
      <c r="J56" s="186"/>
      <c r="K56" s="181"/>
    </row>
    <row r="57" spans="1:11" ht="10.5" customHeight="1" outlineLevel="1" x14ac:dyDescent="0.2">
      <c r="B57" s="11"/>
      <c r="C57" s="11"/>
      <c r="D57" s="187"/>
      <c r="G57" s="6"/>
      <c r="I57" s="7"/>
      <c r="J57" s="186"/>
      <c r="K57" s="183"/>
    </row>
    <row r="58" spans="1:11" ht="11.25" customHeight="1" x14ac:dyDescent="0.2">
      <c r="A58" s="227"/>
      <c r="B58" s="228" t="s">
        <v>170</v>
      </c>
      <c r="C58" s="46"/>
      <c r="D58" s="45"/>
      <c r="E58" s="226"/>
      <c r="F58" s="229" t="s">
        <v>0</v>
      </c>
      <c r="G58" s="226"/>
      <c r="H58" s="226"/>
      <c r="I58" s="7"/>
      <c r="K58" s="114"/>
    </row>
    <row r="59" spans="1:11" ht="11.25" customHeight="1" x14ac:dyDescent="0.2">
      <c r="A59" s="227"/>
      <c r="B59" s="228"/>
      <c r="C59" s="46"/>
      <c r="D59" s="45"/>
      <c r="E59" s="226"/>
      <c r="F59" s="229"/>
      <c r="G59" s="226"/>
      <c r="H59" s="226"/>
      <c r="I59" s="7"/>
      <c r="K59" s="75"/>
    </row>
    <row r="60" spans="1:11" s="7" customFormat="1" outlineLevel="1" x14ac:dyDescent="0.2">
      <c r="A60" s="16"/>
      <c r="B60" s="17"/>
      <c r="C60" s="57"/>
      <c r="D60" s="34"/>
      <c r="E60" s="21"/>
      <c r="F60" s="2"/>
      <c r="G60" s="8"/>
      <c r="J60" s="110"/>
      <c r="K60" s="110"/>
    </row>
    <row r="61" spans="1:11" outlineLevel="1" x14ac:dyDescent="0.2">
      <c r="A61" s="10"/>
      <c r="B61" s="9" t="s">
        <v>45</v>
      </c>
      <c r="C61" s="51"/>
      <c r="D61" s="35"/>
      <c r="G61" s="6"/>
      <c r="I61" s="7"/>
      <c r="K61" s="114"/>
    </row>
    <row r="62" spans="1:11" outlineLevel="1" x14ac:dyDescent="0.2">
      <c r="A62" s="10"/>
      <c r="B62" s="9" t="s">
        <v>62</v>
      </c>
      <c r="C62" s="51"/>
      <c r="D62" s="35"/>
      <c r="G62" s="6"/>
      <c r="I62" s="7"/>
      <c r="K62" s="114"/>
    </row>
    <row r="63" spans="1:11" ht="27" customHeight="1" outlineLevel="1" x14ac:dyDescent="0.2">
      <c r="A63" s="10"/>
      <c r="B63" s="11" t="s">
        <v>171</v>
      </c>
      <c r="C63" s="51"/>
      <c r="D63" s="187" t="s">
        <v>152</v>
      </c>
      <c r="E63" s="3" t="s">
        <v>5</v>
      </c>
      <c r="F63" s="2">
        <v>120</v>
      </c>
      <c r="G63" s="72"/>
      <c r="H63" s="72">
        <f t="shared" ref="H63" si="8">G63*F63</f>
        <v>0</v>
      </c>
      <c r="I63" s="7"/>
      <c r="K63" s="75"/>
    </row>
    <row r="64" spans="1:11" outlineLevel="1" x14ac:dyDescent="0.2">
      <c r="A64" s="10"/>
      <c r="B64" s="11" t="s">
        <v>174</v>
      </c>
      <c r="C64" s="51"/>
      <c r="D64" s="196" t="s">
        <v>175</v>
      </c>
      <c r="E64" s="21" t="s">
        <v>28</v>
      </c>
      <c r="F64" s="2">
        <v>20</v>
      </c>
      <c r="G64" s="59"/>
      <c r="H64" s="59">
        <f>G64*F64</f>
        <v>0</v>
      </c>
      <c r="I64" s="7"/>
      <c r="K64" s="75"/>
    </row>
    <row r="65" spans="1:11" outlineLevel="1" x14ac:dyDescent="0.2">
      <c r="A65" s="10"/>
      <c r="B65" s="11"/>
      <c r="C65" s="51"/>
      <c r="D65" s="35"/>
      <c r="G65" s="6"/>
      <c r="I65" s="7"/>
      <c r="K65" s="75"/>
    </row>
    <row r="66" spans="1:11" outlineLevel="1" x14ac:dyDescent="0.2">
      <c r="A66" s="10"/>
      <c r="B66" s="11"/>
      <c r="C66" s="11"/>
      <c r="D66" s="34"/>
      <c r="E66" s="61" t="s">
        <v>13</v>
      </c>
      <c r="F66" s="62"/>
      <c r="G66" s="63"/>
      <c r="H66" s="64">
        <f>SUM(H63:H65)</f>
        <v>0</v>
      </c>
      <c r="K66" s="75"/>
    </row>
    <row r="67" spans="1:11" s="7" customFormat="1" outlineLevel="1" x14ac:dyDescent="0.2">
      <c r="A67" s="16"/>
      <c r="B67" s="17"/>
      <c r="C67" s="50"/>
      <c r="D67" s="50"/>
      <c r="E67" s="21"/>
      <c r="F67" s="2"/>
      <c r="G67" s="8"/>
      <c r="J67" s="110"/>
      <c r="K67" s="75"/>
    </row>
    <row r="68" spans="1:11" s="7" customFormat="1" outlineLevel="1" x14ac:dyDescent="0.2">
      <c r="A68" s="16"/>
      <c r="B68" s="79"/>
      <c r="C68" s="50"/>
      <c r="D68" s="50"/>
      <c r="E68" s="21"/>
      <c r="F68" s="2"/>
      <c r="G68" s="8"/>
      <c r="J68" s="110"/>
      <c r="K68" s="114"/>
    </row>
    <row r="69" spans="1:11" s="7" customFormat="1" outlineLevel="1" x14ac:dyDescent="0.2">
      <c r="A69" s="16"/>
      <c r="B69" s="17"/>
      <c r="C69" s="50"/>
      <c r="D69" s="50"/>
      <c r="E69" s="21"/>
      <c r="F69" s="2"/>
      <c r="G69" s="8"/>
      <c r="J69" s="110"/>
      <c r="K69" s="110"/>
    </row>
    <row r="70" spans="1:11" outlineLevel="1" x14ac:dyDescent="0.2">
      <c r="A70" s="10"/>
      <c r="B70" s="11"/>
      <c r="C70" s="11"/>
      <c r="D70" s="34"/>
      <c r="E70" s="61"/>
      <c r="F70" s="62"/>
      <c r="G70" s="63"/>
      <c r="H70" s="64"/>
      <c r="I70" s="7"/>
      <c r="K70" s="75"/>
    </row>
    <row r="71" spans="1:11" s="7" customFormat="1" ht="12" outlineLevel="1" thickBot="1" x14ac:dyDescent="0.25">
      <c r="A71" s="16"/>
      <c r="B71" s="17"/>
      <c r="C71" s="50"/>
      <c r="D71" s="34"/>
      <c r="E71" s="21"/>
      <c r="F71" s="2"/>
      <c r="G71" s="8"/>
      <c r="J71" s="110"/>
      <c r="K71" s="75"/>
    </row>
    <row r="72" spans="1:11" s="107" customFormat="1" ht="24" customHeight="1" thickBot="1" x14ac:dyDescent="0.3">
      <c r="A72" s="102"/>
      <c r="B72" s="100" t="s">
        <v>259</v>
      </c>
      <c r="C72" s="103"/>
      <c r="D72" s="103"/>
      <c r="E72" s="104"/>
      <c r="F72" s="105"/>
      <c r="G72" s="106"/>
      <c r="H72" s="101">
        <f>H23+H39+H56+H66</f>
        <v>0</v>
      </c>
      <c r="I72" s="7"/>
      <c r="J72" s="110"/>
      <c r="K72" s="75"/>
    </row>
    <row r="73" spans="1:11" x14ac:dyDescent="0.2">
      <c r="I73" s="7"/>
      <c r="K73" s="75"/>
    </row>
    <row r="74" spans="1:11" s="7" customFormat="1" outlineLevel="1" x14ac:dyDescent="0.2">
      <c r="A74" s="16"/>
      <c r="B74" s="17"/>
      <c r="C74" s="57"/>
      <c r="D74" s="34"/>
      <c r="E74" s="21"/>
      <c r="F74" s="2"/>
      <c r="G74" s="8"/>
      <c r="J74" s="110"/>
      <c r="K74" s="75"/>
    </row>
    <row r="75" spans="1:11" s="7" customFormat="1" ht="14.25" customHeight="1" outlineLevel="1" x14ac:dyDescent="0.2">
      <c r="A75" s="16"/>
      <c r="B75" s="17"/>
      <c r="C75" s="50"/>
      <c r="D75" s="34"/>
      <c r="E75" s="3"/>
      <c r="F75" s="2"/>
      <c r="G75" s="8"/>
      <c r="J75" s="110"/>
      <c r="K75" s="75"/>
    </row>
    <row r="76" spans="1:11" s="7" customFormat="1" ht="14.25" customHeight="1" outlineLevel="1" x14ac:dyDescent="0.2">
      <c r="A76" s="16"/>
      <c r="B76" s="17"/>
      <c r="C76" s="34"/>
      <c r="D76" s="34"/>
      <c r="E76" s="3"/>
      <c r="F76" s="2"/>
      <c r="G76" s="8"/>
      <c r="J76" s="110"/>
      <c r="K76" s="75"/>
    </row>
    <row r="77" spans="1:11" outlineLevel="1" x14ac:dyDescent="0.2">
      <c r="A77" s="10"/>
      <c r="B77" s="9"/>
      <c r="C77" s="51"/>
      <c r="D77" s="35"/>
      <c r="G77" s="6"/>
      <c r="I77" s="7"/>
      <c r="K77" s="75"/>
    </row>
    <row r="78" spans="1:11" outlineLevel="1" x14ac:dyDescent="0.2">
      <c r="A78" s="10"/>
      <c r="B78" s="9"/>
      <c r="C78" s="51"/>
      <c r="D78" s="35"/>
      <c r="G78" s="6"/>
      <c r="I78" s="7"/>
      <c r="K78" s="75"/>
    </row>
    <row r="79" spans="1:11" s="7" customFormat="1" outlineLevel="1" x14ac:dyDescent="0.2">
      <c r="A79" s="16"/>
      <c r="B79" s="17"/>
      <c r="C79" s="50"/>
      <c r="D79" s="34"/>
      <c r="E79" s="21"/>
      <c r="F79" s="2"/>
      <c r="G79" s="8"/>
      <c r="I79" s="1"/>
      <c r="J79" s="110"/>
      <c r="K79" s="110"/>
    </row>
    <row r="80" spans="1:11" s="7" customFormat="1" outlineLevel="1" x14ac:dyDescent="0.2">
      <c r="A80" s="16"/>
      <c r="B80" s="17"/>
      <c r="C80" s="50"/>
      <c r="D80" s="34"/>
      <c r="E80" s="21"/>
      <c r="F80" s="2"/>
      <c r="G80" s="8"/>
      <c r="I80" s="1"/>
      <c r="J80" s="110"/>
      <c r="K80" s="110"/>
    </row>
    <row r="81" spans="1:11" s="7" customFormat="1" ht="14.25" customHeight="1" outlineLevel="1" x14ac:dyDescent="0.2">
      <c r="A81" s="16"/>
      <c r="B81" s="17"/>
      <c r="C81" s="50"/>
      <c r="D81" s="34"/>
      <c r="E81" s="3"/>
      <c r="F81" s="2"/>
      <c r="G81" s="8"/>
      <c r="I81" s="1"/>
      <c r="J81" s="110"/>
      <c r="K81" s="110"/>
    </row>
    <row r="82" spans="1:11" x14ac:dyDescent="0.2">
      <c r="K82" s="96"/>
    </row>
    <row r="83" spans="1:11" x14ac:dyDescent="0.2">
      <c r="I83" s="7"/>
    </row>
    <row r="84" spans="1:11" x14ac:dyDescent="0.2">
      <c r="I84" s="7"/>
    </row>
    <row r="85" spans="1:11" x14ac:dyDescent="0.2">
      <c r="I85" s="7"/>
    </row>
    <row r="86" spans="1:11" x14ac:dyDescent="0.2">
      <c r="I86" s="7"/>
    </row>
    <row r="87" spans="1:11" x14ac:dyDescent="0.2">
      <c r="I87" s="7"/>
    </row>
    <row r="88" spans="1:11" x14ac:dyDescent="0.2">
      <c r="I88" s="7"/>
    </row>
    <row r="89" spans="1:11" x14ac:dyDescent="0.2">
      <c r="I89" s="7"/>
    </row>
    <row r="90" spans="1:11" x14ac:dyDescent="0.2">
      <c r="I90" s="7"/>
    </row>
    <row r="91" spans="1:11" x14ac:dyDescent="0.2">
      <c r="I91" s="7"/>
    </row>
    <row r="92" spans="1:11" x14ac:dyDescent="0.2">
      <c r="I92" s="7"/>
    </row>
    <row r="93" spans="1:11" x14ac:dyDescent="0.2">
      <c r="I93" s="7"/>
    </row>
    <row r="94" spans="1:11" x14ac:dyDescent="0.2">
      <c r="I94" s="7"/>
    </row>
    <row r="95" spans="1:11" x14ac:dyDescent="0.2">
      <c r="I95" s="7"/>
    </row>
    <row r="99" spans="9:11" x14ac:dyDescent="0.2">
      <c r="K99" s="96"/>
    </row>
    <row r="100" spans="9:11" x14ac:dyDescent="0.2">
      <c r="I100" s="7"/>
    </row>
    <row r="101" spans="9:11" x14ac:dyDescent="0.2">
      <c r="I101" s="7"/>
    </row>
    <row r="102" spans="9:11" x14ac:dyDescent="0.2">
      <c r="I102" s="7"/>
    </row>
    <row r="103" spans="9:11" x14ac:dyDescent="0.2">
      <c r="I103" s="7"/>
    </row>
    <row r="107" spans="9:11" x14ac:dyDescent="0.2">
      <c r="I107" s="7"/>
    </row>
    <row r="108" spans="9:11" ht="15.75" x14ac:dyDescent="0.25">
      <c r="I108" s="107"/>
      <c r="J108" s="112"/>
      <c r="K108" s="112"/>
    </row>
    <row r="109" spans="9:11" x14ac:dyDescent="0.2">
      <c r="I109" s="7"/>
    </row>
    <row r="110" spans="9:11" x14ac:dyDescent="0.2">
      <c r="I110" s="7"/>
    </row>
    <row r="111" spans="9:11" x14ac:dyDescent="0.2">
      <c r="I111" s="7"/>
    </row>
    <row r="114" spans="9:9" x14ac:dyDescent="0.2">
      <c r="I114" s="7"/>
    </row>
    <row r="115" spans="9:9" x14ac:dyDescent="0.2">
      <c r="I115" s="7"/>
    </row>
    <row r="116" spans="9:9" x14ac:dyDescent="0.2">
      <c r="I116" s="7"/>
    </row>
  </sheetData>
  <mergeCells count="26">
    <mergeCell ref="E3:H3"/>
    <mergeCell ref="A25:A26"/>
    <mergeCell ref="B25:B26"/>
    <mergeCell ref="E25:E26"/>
    <mergeCell ref="F25:F26"/>
    <mergeCell ref="G25:G26"/>
    <mergeCell ref="H25:H26"/>
    <mergeCell ref="A6:F7"/>
    <mergeCell ref="B9:C9"/>
    <mergeCell ref="D9:H9"/>
    <mergeCell ref="K4:K12"/>
    <mergeCell ref="B10:H10"/>
    <mergeCell ref="G58:G59"/>
    <mergeCell ref="H58:H59"/>
    <mergeCell ref="A58:A59"/>
    <mergeCell ref="B58:B59"/>
    <mergeCell ref="E58:E59"/>
    <mergeCell ref="F58:F59"/>
    <mergeCell ref="A13:A14"/>
    <mergeCell ref="B13:B14"/>
    <mergeCell ref="A41:A42"/>
    <mergeCell ref="B41:B42"/>
    <mergeCell ref="E41:E42"/>
    <mergeCell ref="F41:F42"/>
    <mergeCell ref="G41:G42"/>
    <mergeCell ref="H41:H42"/>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L131"/>
  <sheetViews>
    <sheetView showZeros="0" view="pageBreakPreview" topLeftCell="C1" zoomScale="115" zoomScaleNormal="100" zoomScaleSheetLayoutView="115" workbookViewId="0">
      <selection activeCell="K7" sqref="K1:K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3.85546875" style="1" customWidth="1"/>
    <col min="8" max="8" width="15.5703125" style="1" customWidth="1"/>
    <col min="9" max="9" width="2.140625" style="1" customWidth="1"/>
    <col min="10" max="10" width="6.85546875" style="1" customWidth="1"/>
    <col min="11" max="11" width="100.7109375" style="1" customWidth="1"/>
    <col min="12" max="16384" width="11.42578125" style="1"/>
  </cols>
  <sheetData>
    <row r="2" spans="1:12" ht="24" customHeight="1" x14ac:dyDescent="0.2"/>
    <row r="3" spans="1:12" ht="39" customHeight="1" x14ac:dyDescent="0.2">
      <c r="I3" s="135"/>
      <c r="K3" s="131"/>
    </row>
    <row r="4" spans="1:12" ht="18" x14ac:dyDescent="0.25">
      <c r="D4" s="136"/>
      <c r="E4" s="230"/>
      <c r="F4" s="230"/>
      <c r="G4" s="230"/>
      <c r="H4" s="230"/>
      <c r="K4" s="131"/>
    </row>
    <row r="5" spans="1:12" ht="18" x14ac:dyDescent="0.25">
      <c r="D5" s="136"/>
      <c r="E5" s="150"/>
      <c r="F5" s="150"/>
      <c r="G5" s="150"/>
      <c r="H5" s="150"/>
      <c r="K5" s="131"/>
    </row>
    <row r="6" spans="1:12" ht="18" x14ac:dyDescent="0.25">
      <c r="D6" s="136"/>
      <c r="E6" s="150"/>
      <c r="F6" s="150"/>
      <c r="G6" s="150"/>
      <c r="H6" s="150"/>
      <c r="K6" s="131"/>
    </row>
    <row r="7" spans="1:12" ht="50.25" customHeight="1" x14ac:dyDescent="0.25">
      <c r="D7" s="136"/>
      <c r="E7" s="150"/>
      <c r="F7" s="150"/>
      <c r="G7" s="150"/>
      <c r="H7" s="150"/>
      <c r="K7" s="237"/>
    </row>
    <row r="8" spans="1:12" ht="40.5" customHeight="1" x14ac:dyDescent="0.25">
      <c r="D8" s="136"/>
      <c r="E8" s="150"/>
      <c r="F8" s="150"/>
      <c r="G8" s="150"/>
      <c r="H8" s="150"/>
      <c r="K8" s="237"/>
    </row>
    <row r="9" spans="1:12" ht="51" customHeight="1" x14ac:dyDescent="0.25">
      <c r="D9" s="136"/>
      <c r="E9" s="150"/>
      <c r="F9" s="150"/>
      <c r="G9" s="150"/>
      <c r="H9" s="150"/>
      <c r="K9" s="237"/>
    </row>
    <row r="10" spans="1:12" ht="50.25" customHeight="1" x14ac:dyDescent="0.2">
      <c r="K10" s="237"/>
    </row>
    <row r="11" spans="1:12" ht="51" customHeight="1" x14ac:dyDescent="0.2">
      <c r="K11" s="237"/>
    </row>
    <row r="12" spans="1:12" ht="71.25" customHeight="1" x14ac:dyDescent="0.2">
      <c r="K12" s="237"/>
    </row>
    <row r="13" spans="1:12" ht="11.25" customHeight="1" x14ac:dyDescent="0.2">
      <c r="A13" s="231"/>
      <c r="B13" s="231"/>
      <c r="C13" s="231"/>
      <c r="D13" s="231"/>
      <c r="E13" s="231"/>
      <c r="F13" s="231"/>
      <c r="G13" s="116"/>
      <c r="H13" s="116"/>
      <c r="K13" s="237"/>
      <c r="L13" s="116"/>
    </row>
    <row r="14" spans="1:12" ht="11.25" customHeight="1" x14ac:dyDescent="0.2">
      <c r="A14" s="231"/>
      <c r="B14" s="231"/>
      <c r="C14" s="231"/>
      <c r="D14" s="231"/>
      <c r="E14" s="231"/>
      <c r="F14" s="231"/>
      <c r="G14" s="116"/>
      <c r="H14" s="116"/>
      <c r="I14" s="117"/>
      <c r="J14" s="117"/>
      <c r="K14" s="237"/>
      <c r="L14" s="116"/>
    </row>
    <row r="15" spans="1:12" ht="5.25" customHeight="1" x14ac:dyDescent="0.2">
      <c r="A15" s="32"/>
      <c r="B15" s="32"/>
      <c r="C15" s="32"/>
      <c r="D15" s="42"/>
      <c r="E15" s="32"/>
      <c r="F15" s="33"/>
      <c r="I15" s="117"/>
      <c r="J15" s="117"/>
      <c r="K15" s="237"/>
    </row>
    <row r="16" spans="1:12" ht="42.75" customHeight="1" x14ac:dyDescent="0.2">
      <c r="B16" s="248" t="s">
        <v>53</v>
      </c>
      <c r="C16" s="249"/>
      <c r="D16" s="243" t="s">
        <v>306</v>
      </c>
      <c r="E16" s="243"/>
      <c r="F16" s="243"/>
      <c r="G16" s="243"/>
      <c r="H16" s="254"/>
      <c r="K16" s="237"/>
    </row>
    <row r="17" spans="1:11" ht="22.5" customHeight="1" x14ac:dyDescent="0.2">
      <c r="A17" s="32"/>
      <c r="B17" s="225" t="s">
        <v>15</v>
      </c>
      <c r="C17" s="225"/>
      <c r="D17" s="225"/>
      <c r="E17" s="225"/>
      <c r="F17" s="225"/>
      <c r="G17" s="225"/>
      <c r="H17" s="225"/>
      <c r="I17" s="147"/>
      <c r="K17" s="237"/>
    </row>
    <row r="18" spans="1:11" ht="12.75" x14ac:dyDescent="0.2">
      <c r="D18" s="148" t="s">
        <v>346</v>
      </c>
      <c r="K18" s="237"/>
    </row>
    <row r="19" spans="1:11" s="20" customFormat="1" ht="12.75" customHeight="1" outlineLevel="1" x14ac:dyDescent="0.2">
      <c r="A19" s="5"/>
      <c r="B19" s="46" t="s">
        <v>114</v>
      </c>
      <c r="C19" s="46"/>
      <c r="D19" s="45" t="s">
        <v>3</v>
      </c>
      <c r="E19" s="126" t="s">
        <v>2</v>
      </c>
      <c r="F19" s="127" t="s">
        <v>1</v>
      </c>
      <c r="G19" s="128" t="s">
        <v>128</v>
      </c>
      <c r="H19" s="128" t="s">
        <v>263</v>
      </c>
      <c r="I19" s="1"/>
      <c r="J19" s="1"/>
      <c r="K19" s="237"/>
    </row>
    <row r="20" spans="1:11" outlineLevel="1" x14ac:dyDescent="0.2">
      <c r="A20" s="10"/>
      <c r="B20" s="9" t="s">
        <v>115</v>
      </c>
      <c r="C20" s="9"/>
      <c r="D20" s="35"/>
      <c r="E20" s="21"/>
      <c r="G20" s="6"/>
      <c r="K20" s="115"/>
    </row>
    <row r="21" spans="1:11" outlineLevel="1" x14ac:dyDescent="0.2">
      <c r="A21" s="10"/>
      <c r="B21" s="11"/>
      <c r="C21" s="3"/>
      <c r="D21" s="21"/>
      <c r="E21" s="21"/>
      <c r="G21" s="72"/>
      <c r="H21" s="72"/>
      <c r="K21" s="113"/>
    </row>
    <row r="22" spans="1:11" ht="45" outlineLevel="1" x14ac:dyDescent="0.2">
      <c r="A22" s="10"/>
      <c r="B22" s="11" t="s">
        <v>262</v>
      </c>
      <c r="C22" s="3" t="s">
        <v>10</v>
      </c>
      <c r="D22" s="21" t="s">
        <v>324</v>
      </c>
      <c r="E22" s="21" t="s">
        <v>5</v>
      </c>
      <c r="F22" s="2">
        <v>36.75</v>
      </c>
      <c r="G22" s="72"/>
      <c r="H22" s="72">
        <f>G22*F22</f>
        <v>0</v>
      </c>
      <c r="K22" s="113"/>
    </row>
    <row r="23" spans="1:11" outlineLevel="1" x14ac:dyDescent="0.2">
      <c r="A23" s="10"/>
      <c r="B23" s="11"/>
      <c r="C23" s="11"/>
      <c r="D23" s="34"/>
      <c r="E23" s="61" t="s">
        <v>13</v>
      </c>
      <c r="F23" s="62"/>
      <c r="G23" s="87"/>
      <c r="H23" s="64">
        <f>SUM(H21:H22)</f>
        <v>0</v>
      </c>
      <c r="K23" s="113"/>
    </row>
    <row r="24" spans="1:11" s="23" customFormat="1" hidden="1" outlineLevel="1" x14ac:dyDescent="0.2">
      <c r="A24" s="19"/>
      <c r="B24" s="28" t="s">
        <v>116</v>
      </c>
      <c r="C24" s="58"/>
      <c r="D24" s="4"/>
      <c r="E24" s="21"/>
      <c r="F24" s="2"/>
      <c r="G24" s="88"/>
      <c r="H24" s="89"/>
      <c r="I24" s="1"/>
      <c r="J24" s="1"/>
      <c r="K24" s="115"/>
    </row>
    <row r="25" spans="1:11" s="23" customFormat="1" hidden="1" outlineLevel="1" x14ac:dyDescent="0.2">
      <c r="A25" s="19"/>
      <c r="B25" s="39" t="s">
        <v>117</v>
      </c>
      <c r="C25" s="81" t="s">
        <v>11</v>
      </c>
      <c r="D25" s="3" t="s">
        <v>109</v>
      </c>
      <c r="E25" s="21" t="s">
        <v>5</v>
      </c>
      <c r="F25" s="2"/>
      <c r="G25" s="72"/>
      <c r="H25" s="72" t="e">
        <f>#REF!*F25</f>
        <v>#REF!</v>
      </c>
      <c r="I25" s="1"/>
      <c r="J25" s="1"/>
      <c r="K25" s="113"/>
    </row>
    <row r="26" spans="1:11" s="23" customFormat="1" hidden="1" outlineLevel="1" x14ac:dyDescent="0.2">
      <c r="A26" s="19"/>
      <c r="B26" s="39" t="s">
        <v>117</v>
      </c>
      <c r="C26" s="81" t="s">
        <v>56</v>
      </c>
      <c r="D26" s="3" t="s">
        <v>109</v>
      </c>
      <c r="E26" s="21" t="s">
        <v>5</v>
      </c>
      <c r="F26" s="2">
        <v>0</v>
      </c>
      <c r="G26" s="72"/>
      <c r="H26" s="72" t="e">
        <f>#REF!*F26</f>
        <v>#REF!</v>
      </c>
      <c r="I26" s="1"/>
      <c r="J26" s="1"/>
      <c r="K26" s="113"/>
    </row>
    <row r="27" spans="1:11" s="23" customFormat="1" outlineLevel="1" x14ac:dyDescent="0.2">
      <c r="A27" s="19"/>
      <c r="B27" s="189"/>
      <c r="C27" s="81"/>
      <c r="D27" s="3"/>
      <c r="E27" s="21"/>
      <c r="F27" s="2"/>
      <c r="G27" s="72"/>
      <c r="H27" s="72"/>
      <c r="I27" s="1"/>
      <c r="J27" s="1"/>
      <c r="K27" s="185"/>
    </row>
    <row r="28" spans="1:11" outlineLevel="1" x14ac:dyDescent="0.2">
      <c r="A28" s="10"/>
      <c r="B28" s="9" t="s">
        <v>261</v>
      </c>
      <c r="C28" s="9"/>
      <c r="D28" s="35"/>
      <c r="E28" s="21"/>
      <c r="G28" s="6"/>
      <c r="K28" s="115"/>
    </row>
    <row r="29" spans="1:11" ht="37.5" customHeight="1" outlineLevel="1" x14ac:dyDescent="0.2">
      <c r="A29" s="10"/>
      <c r="B29" s="11" t="s">
        <v>336</v>
      </c>
      <c r="C29" s="3" t="s">
        <v>10</v>
      </c>
      <c r="D29" s="21" t="s">
        <v>260</v>
      </c>
      <c r="E29" s="21" t="s">
        <v>5</v>
      </c>
      <c r="F29" s="2">
        <f>8.5+36.8+4.3+77.4</f>
        <v>127</v>
      </c>
      <c r="G29" s="72"/>
      <c r="H29" s="72">
        <f>G29*F29</f>
        <v>0</v>
      </c>
      <c r="K29" s="185"/>
    </row>
    <row r="30" spans="1:11" outlineLevel="1" x14ac:dyDescent="0.2">
      <c r="A30" s="10"/>
      <c r="B30" s="11"/>
      <c r="C30" s="11"/>
      <c r="D30" s="187"/>
      <c r="E30" s="61" t="s">
        <v>13</v>
      </c>
      <c r="F30" s="62"/>
      <c r="G30" s="87"/>
      <c r="H30" s="64">
        <f>SUM(H29:H29)</f>
        <v>0</v>
      </c>
      <c r="K30" s="185"/>
    </row>
    <row r="31" spans="1:11" ht="12" thickBot="1" x14ac:dyDescent="0.25">
      <c r="G31" s="82"/>
      <c r="H31" s="82"/>
      <c r="K31" s="113"/>
    </row>
    <row r="32" spans="1:11" ht="12" hidden="1" outlineLevel="1" thickBot="1" x14ac:dyDescent="0.25">
      <c r="A32" s="10"/>
      <c r="B32" s="11"/>
      <c r="C32" s="11"/>
      <c r="D32" s="34"/>
      <c r="E32" s="93" t="s">
        <v>13</v>
      </c>
      <c r="F32" s="62">
        <f>SUM(F25:F31)</f>
        <v>127</v>
      </c>
      <c r="G32" s="87"/>
      <c r="H32" s="64" t="e">
        <f>SUM(H25:H31)</f>
        <v>#REF!</v>
      </c>
      <c r="K32" s="113"/>
    </row>
    <row r="33" spans="1:12" s="7" customFormat="1" ht="12" hidden="1" outlineLevel="1" thickBot="1" x14ac:dyDescent="0.25">
      <c r="A33" s="16"/>
      <c r="B33" s="17"/>
      <c r="C33" s="50"/>
      <c r="D33" s="34"/>
      <c r="E33" s="21"/>
      <c r="F33" s="2"/>
      <c r="G33" s="86"/>
      <c r="H33" s="82"/>
      <c r="I33" s="1"/>
      <c r="J33" s="1"/>
      <c r="K33" s="115"/>
    </row>
    <row r="34" spans="1:12" ht="24" customHeight="1" collapsed="1" thickBot="1" x14ac:dyDescent="0.25">
      <c r="B34" s="65" t="s">
        <v>259</v>
      </c>
      <c r="C34" s="66"/>
      <c r="D34" s="66"/>
      <c r="E34" s="67"/>
      <c r="F34" s="68"/>
      <c r="G34" s="69"/>
      <c r="H34" s="70">
        <f>H23+H30</f>
        <v>0</v>
      </c>
      <c r="K34" s="113"/>
    </row>
    <row r="35" spans="1:12" x14ac:dyDescent="0.2">
      <c r="K35" s="113"/>
    </row>
    <row r="36" spans="1:12" x14ac:dyDescent="0.2">
      <c r="K36" s="10"/>
    </row>
    <row r="37" spans="1:12" x14ac:dyDescent="0.2">
      <c r="K37" s="113"/>
    </row>
    <row r="38" spans="1:12" x14ac:dyDescent="0.2">
      <c r="B38" s="157"/>
      <c r="C38" s="157"/>
      <c r="D38" s="157"/>
      <c r="K38" s="113"/>
    </row>
    <row r="39" spans="1:12" x14ac:dyDescent="0.2">
      <c r="B39" s="157"/>
      <c r="C39" s="157"/>
      <c r="D39" s="157"/>
      <c r="K39" s="10"/>
    </row>
    <row r="40" spans="1:12" x14ac:dyDescent="0.2">
      <c r="B40" s="157"/>
      <c r="C40" s="157"/>
      <c r="D40" s="157"/>
      <c r="K40" s="113"/>
    </row>
    <row r="41" spans="1:12" x14ac:dyDescent="0.2">
      <c r="B41" s="157"/>
      <c r="C41" s="157"/>
      <c r="D41" s="157"/>
      <c r="K41" s="113"/>
    </row>
    <row r="42" spans="1:12" s="4" customFormat="1" x14ac:dyDescent="0.2">
      <c r="A42" s="5"/>
      <c r="B42" s="157"/>
      <c r="C42" s="157"/>
      <c r="D42" s="157"/>
      <c r="E42" s="3"/>
      <c r="F42" s="2"/>
      <c r="G42" s="1"/>
      <c r="H42" s="1"/>
      <c r="I42" s="1"/>
      <c r="J42" s="1"/>
      <c r="K42" s="10"/>
      <c r="L42" s="1"/>
    </row>
    <row r="43" spans="1:12" s="4" customFormat="1" x14ac:dyDescent="0.2">
      <c r="A43" s="5"/>
      <c r="B43" s="157"/>
      <c r="C43" s="157"/>
      <c r="D43" s="157"/>
      <c r="E43" s="3"/>
      <c r="F43" s="2"/>
      <c r="G43" s="1"/>
      <c r="H43" s="1"/>
      <c r="I43" s="1"/>
      <c r="J43" s="1"/>
      <c r="K43" s="113"/>
      <c r="L43" s="1"/>
    </row>
    <row r="44" spans="1:12" x14ac:dyDescent="0.2">
      <c r="B44" s="157"/>
      <c r="C44" s="157"/>
      <c r="D44" s="157"/>
      <c r="K44" s="113"/>
    </row>
    <row r="45" spans="1:12" x14ac:dyDescent="0.2">
      <c r="K45" s="10"/>
    </row>
    <row r="46" spans="1:12" x14ac:dyDescent="0.2">
      <c r="I46" s="7"/>
      <c r="J46" s="7"/>
      <c r="K46" s="113"/>
    </row>
    <row r="47" spans="1:12" x14ac:dyDescent="0.2">
      <c r="K47" s="113"/>
    </row>
    <row r="48" spans="1:12" x14ac:dyDescent="0.2">
      <c r="K48" s="10"/>
    </row>
    <row r="49" spans="11:11" x14ac:dyDescent="0.2">
      <c r="K49" s="113"/>
    </row>
    <row r="50" spans="11:11" x14ac:dyDescent="0.2">
      <c r="K50" s="113"/>
    </row>
    <row r="51" spans="11:11" x14ac:dyDescent="0.2">
      <c r="K51" s="113"/>
    </row>
    <row r="52" spans="11:11" x14ac:dyDescent="0.2">
      <c r="K52" s="113"/>
    </row>
    <row r="53" spans="11:11" x14ac:dyDescent="0.2">
      <c r="K53" s="113"/>
    </row>
    <row r="54" spans="11:11" x14ac:dyDescent="0.2">
      <c r="K54" s="113"/>
    </row>
    <row r="55" spans="11:11" x14ac:dyDescent="0.2">
      <c r="K55" s="113"/>
    </row>
    <row r="56" spans="11:11" x14ac:dyDescent="0.2">
      <c r="K56" s="113"/>
    </row>
    <row r="57" spans="11:11" x14ac:dyDescent="0.2">
      <c r="K57" s="113"/>
    </row>
    <row r="58" spans="11:11" x14ac:dyDescent="0.2">
      <c r="K58" s="113"/>
    </row>
    <row r="59" spans="11:11" x14ac:dyDescent="0.2">
      <c r="K59" s="113"/>
    </row>
    <row r="60" spans="11:11" x14ac:dyDescent="0.2">
      <c r="K60" s="113"/>
    </row>
    <row r="61" spans="11:11" x14ac:dyDescent="0.2">
      <c r="K61" s="113"/>
    </row>
    <row r="62" spans="11:11" x14ac:dyDescent="0.2">
      <c r="K62" s="113"/>
    </row>
    <row r="63" spans="11:11" x14ac:dyDescent="0.2">
      <c r="K63" s="113"/>
    </row>
    <row r="64" spans="11:11" x14ac:dyDescent="0.2">
      <c r="K64" s="113"/>
    </row>
    <row r="65" spans="7:11" x14ac:dyDescent="0.2">
      <c r="K65" s="113"/>
    </row>
    <row r="66" spans="7:11" x14ac:dyDescent="0.2">
      <c r="K66" s="113"/>
    </row>
    <row r="67" spans="7:11" x14ac:dyDescent="0.2">
      <c r="K67" s="113"/>
    </row>
    <row r="68" spans="7:11" x14ac:dyDescent="0.2">
      <c r="K68" s="113"/>
    </row>
    <row r="69" spans="7:11" x14ac:dyDescent="0.2">
      <c r="K69" s="113"/>
    </row>
    <row r="70" spans="7:11" ht="76.150000000000006" customHeight="1" x14ac:dyDescent="0.2">
      <c r="K70" s="113"/>
    </row>
    <row r="71" spans="7:11" x14ac:dyDescent="0.2">
      <c r="K71" s="113"/>
    </row>
    <row r="72" spans="7:11" x14ac:dyDescent="0.2">
      <c r="K72" s="113"/>
    </row>
    <row r="73" spans="7:11" x14ac:dyDescent="0.2">
      <c r="K73" s="113"/>
    </row>
    <row r="74" spans="7:11" x14ac:dyDescent="0.2">
      <c r="K74" s="113"/>
    </row>
    <row r="75" spans="7:11" x14ac:dyDescent="0.2">
      <c r="K75" s="113"/>
    </row>
    <row r="76" spans="7:11" x14ac:dyDescent="0.2">
      <c r="K76" s="113"/>
    </row>
    <row r="77" spans="7:11" x14ac:dyDescent="0.2">
      <c r="K77" s="113"/>
    </row>
    <row r="78" spans="7:11" x14ac:dyDescent="0.2">
      <c r="K78" s="113"/>
    </row>
    <row r="79" spans="7:11" x14ac:dyDescent="0.2">
      <c r="G79" s="82"/>
      <c r="H79" s="82"/>
      <c r="K79" s="113"/>
    </row>
    <row r="80" spans="7:11" x14ac:dyDescent="0.2">
      <c r="K80" s="113"/>
    </row>
    <row r="81" spans="11:11" x14ac:dyDescent="0.2">
      <c r="K81" s="113"/>
    </row>
    <row r="82" spans="11:11" x14ac:dyDescent="0.2">
      <c r="K82" s="113"/>
    </row>
    <row r="83" spans="11:11" x14ac:dyDescent="0.2">
      <c r="K83" s="113"/>
    </row>
    <row r="84" spans="11:11" x14ac:dyDescent="0.2">
      <c r="K84" s="113"/>
    </row>
    <row r="85" spans="11:11" x14ac:dyDescent="0.2">
      <c r="K85" s="113"/>
    </row>
    <row r="86" spans="11:11" x14ac:dyDescent="0.2">
      <c r="K86" s="113"/>
    </row>
    <row r="87" spans="11:11" x14ac:dyDescent="0.2">
      <c r="K87" s="113"/>
    </row>
    <row r="88" spans="11:11" x14ac:dyDescent="0.2">
      <c r="K88" s="113"/>
    </row>
    <row r="89" spans="11:11" x14ac:dyDescent="0.2">
      <c r="K89" s="113"/>
    </row>
    <row r="90" spans="11:11" x14ac:dyDescent="0.2">
      <c r="K90" s="113"/>
    </row>
    <row r="91" spans="11:11" x14ac:dyDescent="0.2">
      <c r="K91" s="113"/>
    </row>
    <row r="92" spans="11:11" x14ac:dyDescent="0.2">
      <c r="K92" s="113"/>
    </row>
    <row r="93" spans="11:11" x14ac:dyDescent="0.2">
      <c r="K93" s="113"/>
    </row>
    <row r="94" spans="11:11" x14ac:dyDescent="0.2">
      <c r="K94" s="113"/>
    </row>
    <row r="95" spans="11:11" x14ac:dyDescent="0.2">
      <c r="K95" s="113"/>
    </row>
    <row r="96" spans="11:11" x14ac:dyDescent="0.2">
      <c r="K96" s="113"/>
    </row>
    <row r="97" spans="11:11" x14ac:dyDescent="0.2">
      <c r="K97" s="113"/>
    </row>
    <row r="98" spans="11:11" x14ac:dyDescent="0.2">
      <c r="K98" s="113"/>
    </row>
    <row r="99" spans="11:11" x14ac:dyDescent="0.2">
      <c r="K99" s="113"/>
    </row>
    <row r="100" spans="11:11" x14ac:dyDescent="0.2">
      <c r="K100" s="113"/>
    </row>
    <row r="101" spans="11:11" x14ac:dyDescent="0.2">
      <c r="K101" s="113"/>
    </row>
    <row r="102" spans="11:11" x14ac:dyDescent="0.2">
      <c r="K102" s="113"/>
    </row>
    <row r="103" spans="11:11" x14ac:dyDescent="0.2">
      <c r="K103" s="113"/>
    </row>
    <row r="104" spans="11:11" x14ac:dyDescent="0.2">
      <c r="K104" s="113"/>
    </row>
    <row r="105" spans="11:11" x14ac:dyDescent="0.2">
      <c r="K105" s="113"/>
    </row>
    <row r="106" spans="11:11" x14ac:dyDescent="0.2">
      <c r="K106" s="113"/>
    </row>
    <row r="107" spans="11:11" x14ac:dyDescent="0.2">
      <c r="K107" s="113"/>
    </row>
    <row r="108" spans="11:11" x14ac:dyDescent="0.2">
      <c r="K108" s="113"/>
    </row>
    <row r="109" spans="11:11" x14ac:dyDescent="0.2">
      <c r="K109" s="113"/>
    </row>
    <row r="110" spans="11:11" x14ac:dyDescent="0.2">
      <c r="K110" s="113"/>
    </row>
    <row r="131" spans="1:12" s="4" customFormat="1" x14ac:dyDescent="0.2">
      <c r="A131" s="5"/>
      <c r="B131" s="4" t="s">
        <v>39</v>
      </c>
      <c r="E131" s="3"/>
      <c r="F131" s="2"/>
      <c r="G131" s="1"/>
      <c r="H131" s="1"/>
      <c r="I131" s="1"/>
      <c r="J131" s="1"/>
      <c r="K131" s="1"/>
      <c r="L131" s="1"/>
    </row>
  </sheetData>
  <mergeCells count="6">
    <mergeCell ref="K7:K19"/>
    <mergeCell ref="E4:H4"/>
    <mergeCell ref="A13:F14"/>
    <mergeCell ref="B16:C16"/>
    <mergeCell ref="D16:H16"/>
    <mergeCell ref="B17:H17"/>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K162"/>
  <sheetViews>
    <sheetView showZeros="0" view="pageBreakPreview" topLeftCell="B1" zoomScaleNormal="100" zoomScaleSheetLayoutView="100" workbookViewId="0">
      <selection activeCell="K85" sqref="K1:K1048576"/>
    </sheetView>
  </sheetViews>
  <sheetFormatPr baseColWidth="10" defaultColWidth="11.42578125" defaultRowHeight="11.25" outlineLevelRow="1" x14ac:dyDescent="0.2"/>
  <cols>
    <col min="1" max="1" width="6" style="5" hidden="1" customWidth="1"/>
    <col min="2" max="2" width="65.42578125" style="4" customWidth="1"/>
    <col min="3" max="3" width="8.42578125" style="4" customWidth="1"/>
    <col min="4" max="4" width="24.140625" style="4" customWidth="1"/>
    <col min="5" max="5" width="6.5703125" style="3" customWidth="1"/>
    <col min="6" max="6" width="8.28515625" style="2" customWidth="1"/>
    <col min="7" max="7" width="13.85546875" style="1" customWidth="1"/>
    <col min="8" max="8" width="15.5703125" style="1" customWidth="1"/>
    <col min="9" max="9" width="2.140625" style="1" customWidth="1"/>
    <col min="10" max="10" width="6.85546875" style="1" customWidth="1"/>
    <col min="11" max="11" width="100.7109375" style="1" customWidth="1"/>
    <col min="12" max="16384" width="11.42578125" style="1"/>
  </cols>
  <sheetData>
    <row r="3" spans="1:11" ht="65.25" customHeight="1" x14ac:dyDescent="0.2">
      <c r="I3" s="135"/>
      <c r="K3" s="131"/>
    </row>
    <row r="4" spans="1:11" ht="25.5" customHeight="1" x14ac:dyDescent="0.25">
      <c r="D4" s="136"/>
      <c r="E4" s="230"/>
      <c r="F4" s="230"/>
      <c r="G4" s="230"/>
      <c r="H4" s="230"/>
      <c r="K4" s="131"/>
    </row>
    <row r="5" spans="1:11" ht="37.5" customHeight="1" x14ac:dyDescent="0.2">
      <c r="D5" s="132"/>
      <c r="E5" s="133"/>
      <c r="F5" s="134"/>
      <c r="G5" s="135"/>
      <c r="H5" s="135"/>
    </row>
    <row r="6" spans="1:11" ht="41.25" customHeight="1" x14ac:dyDescent="0.2">
      <c r="D6" s="132"/>
      <c r="E6" s="133"/>
      <c r="F6" s="134"/>
      <c r="G6" s="135"/>
      <c r="H6" s="135"/>
      <c r="K6" s="237"/>
    </row>
    <row r="7" spans="1:11" ht="51.75" customHeight="1" x14ac:dyDescent="0.2">
      <c r="D7" s="132"/>
      <c r="E7" s="133"/>
      <c r="F7" s="134"/>
      <c r="G7" s="135"/>
      <c r="H7" s="135"/>
      <c r="K7" s="237"/>
    </row>
    <row r="8" spans="1:11" ht="84.75" customHeight="1" x14ac:dyDescent="0.2">
      <c r="K8" s="237"/>
    </row>
    <row r="9" spans="1:11" ht="11.25" customHeight="1" x14ac:dyDescent="0.2">
      <c r="A9" s="231"/>
      <c r="B9" s="231"/>
      <c r="C9" s="231"/>
      <c r="D9" s="231"/>
      <c r="E9" s="231"/>
      <c r="F9" s="231"/>
      <c r="G9" s="116"/>
      <c r="H9" s="116"/>
      <c r="I9" s="117"/>
      <c r="J9" s="117"/>
      <c r="K9" s="237"/>
    </row>
    <row r="10" spans="1:11" ht="11.25" customHeight="1" x14ac:dyDescent="0.2">
      <c r="A10" s="231"/>
      <c r="B10" s="231"/>
      <c r="C10" s="231"/>
      <c r="D10" s="231"/>
      <c r="E10" s="231"/>
      <c r="F10" s="231"/>
      <c r="G10" s="116"/>
      <c r="H10" s="116"/>
      <c r="I10" s="117"/>
      <c r="J10" s="117"/>
      <c r="K10" s="237"/>
    </row>
    <row r="11" spans="1:11" ht="5.25" customHeight="1" x14ac:dyDescent="0.2">
      <c r="A11" s="32"/>
      <c r="B11" s="32"/>
      <c r="C11" s="32"/>
      <c r="D11" s="42"/>
      <c r="E11" s="32"/>
      <c r="F11" s="33"/>
      <c r="K11" s="237"/>
    </row>
    <row r="12" spans="1:11" ht="15" customHeight="1" x14ac:dyDescent="0.2">
      <c r="A12" s="32"/>
      <c r="B12" s="246"/>
      <c r="C12" s="247"/>
      <c r="D12" s="247"/>
      <c r="E12" s="247"/>
      <c r="F12" s="247"/>
      <c r="I12" s="147"/>
      <c r="K12" s="237"/>
    </row>
    <row r="13" spans="1:11" ht="42.75" customHeight="1" x14ac:dyDescent="0.2">
      <c r="B13" s="248" t="s">
        <v>53</v>
      </c>
      <c r="C13" s="249"/>
      <c r="D13" s="250" t="s">
        <v>307</v>
      </c>
      <c r="E13" s="251"/>
      <c r="F13" s="251"/>
      <c r="G13" s="251"/>
      <c r="H13" s="251"/>
      <c r="I13" s="251"/>
      <c r="K13" s="237"/>
    </row>
    <row r="14" spans="1:11" ht="11.25" customHeight="1" x14ac:dyDescent="0.2">
      <c r="B14" s="137"/>
      <c r="C14" s="137"/>
      <c r="D14" s="138"/>
      <c r="E14" s="138"/>
      <c r="F14" s="138"/>
      <c r="G14" s="138"/>
      <c r="H14" s="138"/>
      <c r="K14" s="237"/>
    </row>
    <row r="15" spans="1:11" ht="15" customHeight="1" x14ac:dyDescent="0.2">
      <c r="B15" s="244" t="s">
        <v>15</v>
      </c>
      <c r="C15" s="244"/>
      <c r="D15" s="244"/>
      <c r="E15" s="244"/>
      <c r="F15" s="244"/>
      <c r="G15" s="244"/>
      <c r="H15" s="244"/>
      <c r="I15" s="244"/>
      <c r="J15" s="20"/>
      <c r="K15" s="237"/>
    </row>
    <row r="16" spans="1:11" ht="15" customHeight="1" x14ac:dyDescent="0.2">
      <c r="B16" s="130"/>
      <c r="C16" s="130"/>
      <c r="D16" s="148" t="s">
        <v>346</v>
      </c>
      <c r="E16" s="130"/>
      <c r="F16" s="130"/>
      <c r="G16" s="130"/>
      <c r="H16" s="130"/>
      <c r="K16" s="237"/>
    </row>
    <row r="17" spans="1:11" s="20" customFormat="1" ht="12.75" customHeight="1" outlineLevel="1" x14ac:dyDescent="0.2">
      <c r="A17" s="5"/>
      <c r="B17" s="46" t="s">
        <v>118</v>
      </c>
      <c r="C17" s="46"/>
      <c r="D17" s="126" t="s">
        <v>3</v>
      </c>
      <c r="E17" s="126" t="s">
        <v>2</v>
      </c>
      <c r="F17" s="127" t="s">
        <v>1</v>
      </c>
      <c r="G17" s="127" t="s">
        <v>128</v>
      </c>
      <c r="H17" s="127" t="s">
        <v>264</v>
      </c>
      <c r="I17" s="1"/>
      <c r="J17" s="1"/>
      <c r="K17" s="115"/>
    </row>
    <row r="18" spans="1:11" outlineLevel="1" x14ac:dyDescent="0.2">
      <c r="A18" s="10"/>
      <c r="B18" s="9" t="s">
        <v>119</v>
      </c>
      <c r="C18" s="9"/>
      <c r="D18" s="35"/>
      <c r="F18" s="2" t="str">
        <f>IF(SUM(F21:F27)&gt;0,"*")</f>
        <v>*</v>
      </c>
      <c r="G18" s="6"/>
      <c r="K18" s="115"/>
    </row>
    <row r="19" spans="1:11" ht="22.5" outlineLevel="1" x14ac:dyDescent="0.2">
      <c r="A19" s="10"/>
      <c r="B19" s="11" t="s">
        <v>54</v>
      </c>
      <c r="C19" s="9"/>
      <c r="D19" s="208"/>
      <c r="E19" s="209" t="s">
        <v>7</v>
      </c>
      <c r="F19" s="210">
        <v>1</v>
      </c>
      <c r="G19" s="72"/>
      <c r="H19" s="72">
        <f>G19*F19</f>
        <v>0</v>
      </c>
      <c r="K19" s="113"/>
    </row>
    <row r="20" spans="1:11" outlineLevel="1" x14ac:dyDescent="0.2">
      <c r="A20" s="10"/>
      <c r="B20" s="11" t="s">
        <v>266</v>
      </c>
      <c r="C20" s="9"/>
      <c r="D20" s="208"/>
      <c r="E20" s="209" t="s">
        <v>7</v>
      </c>
      <c r="F20" s="210">
        <v>1</v>
      </c>
      <c r="G20" s="72"/>
      <c r="H20" s="72">
        <f>G20*F20</f>
        <v>0</v>
      </c>
      <c r="K20" s="185"/>
    </row>
    <row r="21" spans="1:11" ht="22.5" outlineLevel="1" x14ac:dyDescent="0.2">
      <c r="A21" s="16"/>
      <c r="B21" s="11" t="s">
        <v>267</v>
      </c>
      <c r="C21" s="11"/>
      <c r="D21" s="167"/>
      <c r="E21" s="209" t="s">
        <v>7</v>
      </c>
      <c r="F21" s="210">
        <v>1</v>
      </c>
      <c r="G21" s="72"/>
      <c r="H21" s="72">
        <f>G21*F21</f>
        <v>0</v>
      </c>
      <c r="K21" s="113"/>
    </row>
    <row r="22" spans="1:11" outlineLevel="1" x14ac:dyDescent="0.2">
      <c r="A22" s="10"/>
      <c r="B22" s="11"/>
      <c r="C22" s="11"/>
      <c r="D22" s="167"/>
      <c r="E22" s="211" t="s">
        <v>13</v>
      </c>
      <c r="F22" s="212"/>
      <c r="G22" s="87"/>
      <c r="H22" s="64">
        <f>SUM(H19:H21)</f>
        <v>0</v>
      </c>
      <c r="K22" s="113"/>
    </row>
    <row r="23" spans="1:11" outlineLevel="1" x14ac:dyDescent="0.2">
      <c r="A23" s="10"/>
      <c r="B23" s="11"/>
      <c r="C23" s="11"/>
      <c r="D23" s="167"/>
      <c r="E23" s="209"/>
      <c r="F23" s="210"/>
      <c r="G23" s="86"/>
      <c r="H23" s="82"/>
      <c r="K23" s="113"/>
    </row>
    <row r="24" spans="1:11" outlineLevel="1" x14ac:dyDescent="0.2">
      <c r="A24" s="10"/>
      <c r="B24" s="9" t="s">
        <v>265</v>
      </c>
      <c r="C24" s="9"/>
      <c r="D24" s="208"/>
      <c r="E24" s="209"/>
      <c r="F24" s="210" t="str">
        <f>IF(SUM(F26:F35)&gt;0,"*")</f>
        <v>*</v>
      </c>
      <c r="G24" s="86"/>
      <c r="H24" s="82"/>
      <c r="K24" s="115"/>
    </row>
    <row r="25" spans="1:11" ht="33.75" outlineLevel="1" x14ac:dyDescent="0.2">
      <c r="A25" s="10"/>
      <c r="B25" s="11" t="s">
        <v>326</v>
      </c>
      <c r="C25" s="9"/>
      <c r="D25" s="208"/>
      <c r="E25" s="209" t="s">
        <v>7</v>
      </c>
      <c r="F25" s="210">
        <v>1</v>
      </c>
      <c r="G25" s="72"/>
      <c r="H25" s="72">
        <f t="shared" ref="H25:H27" si="0">G25*F25</f>
        <v>0</v>
      </c>
      <c r="K25" s="113"/>
    </row>
    <row r="26" spans="1:11" ht="33.75" outlineLevel="1" x14ac:dyDescent="0.2">
      <c r="A26" s="16"/>
      <c r="B26" s="11" t="s">
        <v>328</v>
      </c>
      <c r="C26" s="11"/>
      <c r="D26" s="167"/>
      <c r="E26" s="209" t="s">
        <v>7</v>
      </c>
      <c r="F26" s="210">
        <v>1</v>
      </c>
      <c r="G26" s="72"/>
      <c r="H26" s="72">
        <f t="shared" si="0"/>
        <v>0</v>
      </c>
      <c r="K26" s="113"/>
    </row>
    <row r="27" spans="1:11" outlineLevel="1" x14ac:dyDescent="0.2">
      <c r="A27" s="10"/>
      <c r="B27" s="11" t="s">
        <v>39</v>
      </c>
      <c r="C27" s="11"/>
      <c r="D27" s="167"/>
      <c r="E27" s="209" t="s">
        <v>7</v>
      </c>
      <c r="F27" s="210">
        <v>1</v>
      </c>
      <c r="G27" s="72"/>
      <c r="H27" s="72">
        <f t="shared" si="0"/>
        <v>0</v>
      </c>
      <c r="K27" s="113"/>
    </row>
    <row r="28" spans="1:11" outlineLevel="1" x14ac:dyDescent="0.2">
      <c r="A28" s="10"/>
      <c r="B28" s="11"/>
      <c r="C28" s="11"/>
      <c r="D28" s="167"/>
      <c r="E28" s="211" t="s">
        <v>13</v>
      </c>
      <c r="F28" s="212"/>
      <c r="G28" s="87"/>
      <c r="H28" s="64">
        <f>SUM(H25:H27)</f>
        <v>0</v>
      </c>
      <c r="K28" s="113"/>
    </row>
    <row r="29" spans="1:11" outlineLevel="1" x14ac:dyDescent="0.2">
      <c r="A29" s="10"/>
      <c r="B29" s="11"/>
      <c r="C29" s="11"/>
      <c r="D29" s="167"/>
      <c r="E29" s="213"/>
      <c r="F29" s="214"/>
      <c r="G29" s="86"/>
      <c r="H29" s="71"/>
      <c r="K29" s="113"/>
    </row>
    <row r="30" spans="1:11" outlineLevel="1" x14ac:dyDescent="0.2">
      <c r="A30" s="10"/>
      <c r="B30" s="9" t="s">
        <v>120</v>
      </c>
      <c r="C30" s="9"/>
      <c r="D30" s="208"/>
      <c r="E30" s="209"/>
      <c r="F30" s="210" t="str">
        <f>IF(SUM(F32:F37)&gt;0,"*")</f>
        <v>*</v>
      </c>
      <c r="G30" s="86"/>
      <c r="H30" s="82"/>
      <c r="K30" s="115"/>
    </row>
    <row r="31" spans="1:11" ht="22.5" outlineLevel="1" x14ac:dyDescent="0.2">
      <c r="A31" s="10"/>
      <c r="B31" s="11" t="s">
        <v>46</v>
      </c>
      <c r="C31" s="9"/>
      <c r="D31" s="208"/>
      <c r="E31" s="209" t="s">
        <v>7</v>
      </c>
      <c r="F31" s="210">
        <v>1</v>
      </c>
      <c r="G31" s="72"/>
      <c r="H31" s="72">
        <f>G31*F31</f>
        <v>0</v>
      </c>
      <c r="K31" s="113"/>
    </row>
    <row r="32" spans="1:11" outlineLevel="1" x14ac:dyDescent="0.2">
      <c r="A32" s="16"/>
      <c r="B32" s="11"/>
      <c r="C32" s="11"/>
      <c r="D32" s="167"/>
      <c r="E32" s="215" t="s">
        <v>13</v>
      </c>
      <c r="F32" s="212"/>
      <c r="G32" s="87"/>
      <c r="H32" s="64">
        <f>SUM(H31)</f>
        <v>0</v>
      </c>
      <c r="K32" s="113"/>
    </row>
    <row r="33" spans="1:11" outlineLevel="1" x14ac:dyDescent="0.2">
      <c r="A33" s="16"/>
      <c r="B33" s="11"/>
      <c r="C33" s="11"/>
      <c r="D33" s="167"/>
      <c r="E33" s="213"/>
      <c r="F33" s="214"/>
      <c r="G33" s="86"/>
      <c r="H33" s="71"/>
      <c r="K33" s="113"/>
    </row>
    <row r="34" spans="1:11" ht="33.75" outlineLevel="1" x14ac:dyDescent="0.2">
      <c r="A34" s="16"/>
      <c r="B34" s="9" t="s">
        <v>283</v>
      </c>
      <c r="C34" s="11"/>
      <c r="D34" s="167"/>
      <c r="E34" s="209"/>
      <c r="F34" s="210"/>
      <c r="G34" s="86"/>
      <c r="H34" s="82"/>
      <c r="K34" s="115"/>
    </row>
    <row r="35" spans="1:11" outlineLevel="1" x14ac:dyDescent="0.2">
      <c r="A35" s="16"/>
      <c r="B35" s="11" t="s">
        <v>269</v>
      </c>
      <c r="C35" s="11"/>
      <c r="D35" s="167"/>
      <c r="E35" s="209"/>
      <c r="F35" s="210"/>
      <c r="G35" s="86"/>
      <c r="H35" s="82"/>
      <c r="K35" s="113"/>
    </row>
    <row r="36" spans="1:11" outlineLevel="1" x14ac:dyDescent="0.2">
      <c r="A36" s="16"/>
      <c r="B36" s="11"/>
      <c r="C36" s="11" t="s">
        <v>10</v>
      </c>
      <c r="D36" s="167" t="s">
        <v>268</v>
      </c>
      <c r="E36" s="209" t="s">
        <v>6</v>
      </c>
      <c r="F36" s="210">
        <v>2</v>
      </c>
      <c r="G36" s="72"/>
      <c r="H36" s="72">
        <f t="shared" ref="H36:H37" si="1">G36*F36</f>
        <v>0</v>
      </c>
      <c r="K36" s="113"/>
    </row>
    <row r="37" spans="1:11" ht="15" customHeight="1" outlineLevel="1" x14ac:dyDescent="0.2">
      <c r="A37" s="16" t="s">
        <v>38</v>
      </c>
      <c r="B37" s="11"/>
      <c r="C37" s="11" t="s">
        <v>10</v>
      </c>
      <c r="D37" s="167" t="s">
        <v>12</v>
      </c>
      <c r="E37" s="209" t="s">
        <v>6</v>
      </c>
      <c r="F37" s="210">
        <v>3</v>
      </c>
      <c r="G37" s="72"/>
      <c r="H37" s="72">
        <f t="shared" si="1"/>
        <v>0</v>
      </c>
      <c r="K37" s="10"/>
    </row>
    <row r="38" spans="1:11" ht="15" customHeight="1" outlineLevel="1" x14ac:dyDescent="0.2">
      <c r="A38" s="16" t="s">
        <v>38</v>
      </c>
      <c r="B38" s="11"/>
      <c r="C38" s="11" t="s">
        <v>10</v>
      </c>
      <c r="D38" s="167" t="s">
        <v>58</v>
      </c>
      <c r="E38" s="209" t="s">
        <v>6</v>
      </c>
      <c r="F38" s="210">
        <v>1</v>
      </c>
      <c r="G38" s="72"/>
      <c r="H38" s="72">
        <f t="shared" ref="H38" si="2">G38*F38</f>
        <v>0</v>
      </c>
      <c r="K38" s="113"/>
    </row>
    <row r="39" spans="1:11" outlineLevel="1" x14ac:dyDescent="0.2">
      <c r="A39" s="16"/>
      <c r="B39" s="11"/>
      <c r="C39" s="11" t="s">
        <v>10</v>
      </c>
      <c r="D39" s="167" t="s">
        <v>273</v>
      </c>
      <c r="E39" s="209" t="s">
        <v>6</v>
      </c>
      <c r="F39" s="210">
        <v>1</v>
      </c>
      <c r="G39" s="72"/>
      <c r="H39" s="72">
        <f t="shared" ref="H39" si="3">G39*F39</f>
        <v>0</v>
      </c>
      <c r="K39" s="113"/>
    </row>
    <row r="40" spans="1:11" outlineLevel="1" x14ac:dyDescent="0.2">
      <c r="A40" s="16"/>
      <c r="B40" s="11"/>
      <c r="C40" s="11"/>
      <c r="D40" s="167"/>
      <c r="E40" s="209"/>
      <c r="F40" s="210"/>
      <c r="G40" s="86"/>
      <c r="H40" s="82"/>
      <c r="K40" s="115"/>
    </row>
    <row r="41" spans="1:11" outlineLevel="1" x14ac:dyDescent="0.2">
      <c r="A41" s="16"/>
      <c r="B41" s="11"/>
      <c r="C41" s="55"/>
      <c r="D41" s="216"/>
      <c r="E41" s="211" t="s">
        <v>13</v>
      </c>
      <c r="F41" s="212">
        <f>SUM(F36:F39)</f>
        <v>7</v>
      </c>
      <c r="G41" s="87"/>
      <c r="H41" s="64">
        <f>SUM(H36:H39)</f>
        <v>0</v>
      </c>
      <c r="K41" s="113"/>
    </row>
    <row r="42" spans="1:11" outlineLevel="1" x14ac:dyDescent="0.2">
      <c r="A42" s="16"/>
      <c r="B42" s="9"/>
      <c r="C42" s="166"/>
      <c r="D42" s="167"/>
      <c r="E42" s="209"/>
      <c r="F42" s="210"/>
      <c r="G42" s="86"/>
      <c r="H42" s="82"/>
      <c r="I42" s="7"/>
      <c r="J42" s="7"/>
      <c r="K42" s="113"/>
    </row>
    <row r="43" spans="1:11" ht="14.25" customHeight="1" outlineLevel="1" x14ac:dyDescent="0.2">
      <c r="A43" s="16"/>
      <c r="B43" s="11" t="s">
        <v>48</v>
      </c>
      <c r="C43" s="166"/>
      <c r="D43" s="167"/>
      <c r="E43" s="209"/>
      <c r="F43" s="210"/>
      <c r="G43" s="86"/>
      <c r="H43" s="82"/>
      <c r="K43" s="113"/>
    </row>
    <row r="44" spans="1:11" outlineLevel="1" x14ac:dyDescent="0.2">
      <c r="A44" s="16"/>
      <c r="B44" s="11"/>
      <c r="C44" s="166" t="s">
        <v>49</v>
      </c>
      <c r="D44" s="167" t="s">
        <v>270</v>
      </c>
      <c r="E44" s="209" t="s">
        <v>6</v>
      </c>
      <c r="F44" s="210">
        <v>2</v>
      </c>
      <c r="G44" s="72"/>
      <c r="H44" s="72">
        <f>G44*F44</f>
        <v>0</v>
      </c>
      <c r="K44" s="10"/>
    </row>
    <row r="45" spans="1:11" outlineLevel="1" x14ac:dyDescent="0.2">
      <c r="A45" s="16"/>
      <c r="B45" s="11"/>
      <c r="C45" s="166"/>
      <c r="D45" s="167"/>
      <c r="E45" s="209"/>
      <c r="F45" s="210"/>
      <c r="G45" s="72"/>
      <c r="H45" s="72"/>
      <c r="K45" s="113"/>
    </row>
    <row r="46" spans="1:11" outlineLevel="1" x14ac:dyDescent="0.2">
      <c r="A46" s="16"/>
      <c r="B46" s="11"/>
      <c r="C46" s="166"/>
      <c r="D46" s="216" t="s">
        <v>47</v>
      </c>
      <c r="E46" s="211" t="s">
        <v>13</v>
      </c>
      <c r="F46" s="212">
        <f>SUM(F43:F44)</f>
        <v>2</v>
      </c>
      <c r="G46" s="87"/>
      <c r="H46" s="64">
        <f>SUM(H44)</f>
        <v>0</v>
      </c>
      <c r="K46" s="185"/>
    </row>
    <row r="47" spans="1:11" outlineLevel="1" x14ac:dyDescent="0.2">
      <c r="A47" s="16"/>
      <c r="B47" s="9"/>
      <c r="C47" s="166"/>
      <c r="D47" s="167"/>
      <c r="E47" s="209"/>
      <c r="F47" s="210"/>
      <c r="G47" s="86"/>
      <c r="H47" s="82"/>
      <c r="K47" s="185"/>
    </row>
    <row r="48" spans="1:11" outlineLevel="1" x14ac:dyDescent="0.2">
      <c r="A48" s="16"/>
      <c r="B48" s="11" t="s">
        <v>271</v>
      </c>
      <c r="C48" s="166" t="s">
        <v>10</v>
      </c>
      <c r="D48" s="167" t="s">
        <v>268</v>
      </c>
      <c r="E48" s="209" t="s">
        <v>6</v>
      </c>
      <c r="F48" s="210">
        <v>10</v>
      </c>
      <c r="G48" s="72"/>
      <c r="H48" s="72">
        <f t="shared" ref="H48:H50" si="4">G48*F48</f>
        <v>0</v>
      </c>
      <c r="K48" s="185"/>
    </row>
    <row r="49" spans="1:11" outlineLevel="1" x14ac:dyDescent="0.2">
      <c r="A49" s="16"/>
      <c r="B49" s="11"/>
      <c r="C49" s="166" t="s">
        <v>10</v>
      </c>
      <c r="D49" s="167" t="s">
        <v>273</v>
      </c>
      <c r="E49" s="209" t="s">
        <v>6</v>
      </c>
      <c r="F49" s="210">
        <v>4</v>
      </c>
      <c r="G49" s="72"/>
      <c r="H49" s="72">
        <f t="shared" si="4"/>
        <v>0</v>
      </c>
      <c r="K49" s="115"/>
    </row>
    <row r="50" spans="1:11" ht="14.25" customHeight="1" outlineLevel="1" x14ac:dyDescent="0.2">
      <c r="A50" s="16"/>
      <c r="B50" s="11"/>
      <c r="C50" s="166" t="s">
        <v>10</v>
      </c>
      <c r="D50" s="167" t="s">
        <v>274</v>
      </c>
      <c r="E50" s="209" t="s">
        <v>6</v>
      </c>
      <c r="F50" s="210">
        <v>2</v>
      </c>
      <c r="G50" s="72"/>
      <c r="H50" s="72">
        <f t="shared" si="4"/>
        <v>0</v>
      </c>
      <c r="K50" s="185"/>
    </row>
    <row r="51" spans="1:11" outlineLevel="1" x14ac:dyDescent="0.2">
      <c r="A51" s="16"/>
      <c r="B51" s="11"/>
      <c r="C51" s="166"/>
      <c r="D51" s="167"/>
      <c r="E51" s="209"/>
      <c r="F51" s="210"/>
      <c r="G51" s="86"/>
      <c r="H51" s="82"/>
      <c r="K51" s="185"/>
    </row>
    <row r="52" spans="1:11" outlineLevel="1" x14ac:dyDescent="0.2">
      <c r="A52" s="16"/>
      <c r="B52" s="11"/>
      <c r="C52" s="166"/>
      <c r="D52" s="167"/>
      <c r="E52" s="211" t="s">
        <v>13</v>
      </c>
      <c r="F52" s="212">
        <f>SUM(F48:F51)</f>
        <v>16</v>
      </c>
      <c r="G52" s="87"/>
      <c r="H52" s="64">
        <f>SUM(H48:H50)</f>
        <v>0</v>
      </c>
      <c r="K52" s="185"/>
    </row>
    <row r="53" spans="1:11" outlineLevel="1" x14ac:dyDescent="0.2">
      <c r="A53" s="16"/>
      <c r="B53" s="11"/>
      <c r="C53" s="166"/>
      <c r="D53" s="167"/>
      <c r="E53" s="217"/>
      <c r="F53" s="218"/>
      <c r="G53" s="203"/>
      <c r="H53" s="201"/>
      <c r="K53" s="185"/>
    </row>
    <row r="54" spans="1:11" ht="22.5" outlineLevel="1" x14ac:dyDescent="0.2">
      <c r="A54" s="16"/>
      <c r="B54" s="11" t="s">
        <v>335</v>
      </c>
      <c r="C54" s="166" t="s">
        <v>10</v>
      </c>
      <c r="D54" s="167" t="s">
        <v>272</v>
      </c>
      <c r="E54" s="209" t="s">
        <v>6</v>
      </c>
      <c r="F54" s="210">
        <v>1</v>
      </c>
      <c r="G54" s="72"/>
      <c r="H54" s="72">
        <f t="shared" ref="H54:H56" si="5">G54*F54</f>
        <v>0</v>
      </c>
      <c r="K54" s="115"/>
    </row>
    <row r="55" spans="1:11" outlineLevel="1" x14ac:dyDescent="0.2">
      <c r="A55" s="16"/>
      <c r="B55" s="11"/>
      <c r="C55" s="166" t="s">
        <v>10</v>
      </c>
      <c r="D55" s="167" t="s">
        <v>276</v>
      </c>
      <c r="E55" s="209" t="s">
        <v>6</v>
      </c>
      <c r="F55" s="210">
        <v>4</v>
      </c>
      <c r="G55" s="72"/>
      <c r="H55" s="72">
        <f t="shared" si="5"/>
        <v>0</v>
      </c>
      <c r="K55" s="113"/>
    </row>
    <row r="56" spans="1:11" outlineLevel="1" x14ac:dyDescent="0.2">
      <c r="A56" s="16"/>
      <c r="B56" s="11"/>
      <c r="C56" s="166" t="s">
        <v>10</v>
      </c>
      <c r="D56" s="167" t="s">
        <v>275</v>
      </c>
      <c r="E56" s="209" t="s">
        <v>6</v>
      </c>
      <c r="F56" s="210">
        <v>4</v>
      </c>
      <c r="G56" s="72"/>
      <c r="H56" s="72">
        <f t="shared" si="5"/>
        <v>0</v>
      </c>
      <c r="K56" s="223"/>
    </row>
    <row r="57" spans="1:11" outlineLevel="1" x14ac:dyDescent="0.2">
      <c r="A57" s="16"/>
      <c r="B57" s="11"/>
      <c r="C57" s="166"/>
      <c r="D57" s="167"/>
      <c r="E57" s="209"/>
      <c r="F57" s="210"/>
      <c r="G57" s="86"/>
      <c r="H57" s="82"/>
      <c r="K57" s="223"/>
    </row>
    <row r="58" spans="1:11" outlineLevel="1" x14ac:dyDescent="0.2">
      <c r="A58" s="16"/>
      <c r="B58" s="11"/>
      <c r="C58" s="166"/>
      <c r="D58" s="167"/>
      <c r="E58" s="211" t="s">
        <v>13</v>
      </c>
      <c r="F58" s="212">
        <f>SUM(F54:F57)</f>
        <v>9</v>
      </c>
      <c r="G58" s="87"/>
      <c r="H58" s="64">
        <f>SUM(H54:H56)</f>
        <v>0</v>
      </c>
      <c r="K58" s="223"/>
    </row>
    <row r="59" spans="1:11" ht="14.25" customHeight="1" outlineLevel="1" x14ac:dyDescent="0.2">
      <c r="A59" s="16"/>
      <c r="B59" s="11"/>
      <c r="C59" s="166"/>
      <c r="D59" s="167"/>
      <c r="E59" s="209"/>
      <c r="F59" s="210"/>
      <c r="G59" s="86"/>
      <c r="H59" s="82"/>
      <c r="K59" s="223"/>
    </row>
    <row r="60" spans="1:11" outlineLevel="1" x14ac:dyDescent="0.2">
      <c r="A60" s="16"/>
      <c r="B60" s="11" t="s">
        <v>277</v>
      </c>
      <c r="C60" s="166" t="s">
        <v>10</v>
      </c>
      <c r="D60" s="167" t="s">
        <v>280</v>
      </c>
      <c r="E60" s="209" t="s">
        <v>6</v>
      </c>
      <c r="F60" s="210">
        <v>1</v>
      </c>
      <c r="G60" s="72"/>
      <c r="H60" s="72">
        <f t="shared" ref="H60:H62" si="6">G60*F60</f>
        <v>0</v>
      </c>
      <c r="K60" s="223"/>
    </row>
    <row r="61" spans="1:11" outlineLevel="1" x14ac:dyDescent="0.2">
      <c r="A61" s="16"/>
      <c r="B61" s="11"/>
      <c r="C61" s="166" t="s">
        <v>10</v>
      </c>
      <c r="D61" s="167" t="s">
        <v>268</v>
      </c>
      <c r="E61" s="209" t="s">
        <v>6</v>
      </c>
      <c r="F61" s="210">
        <v>4</v>
      </c>
      <c r="G61" s="72"/>
      <c r="H61" s="72">
        <f t="shared" si="6"/>
        <v>0</v>
      </c>
      <c r="K61" s="223"/>
    </row>
    <row r="62" spans="1:11" outlineLevel="1" x14ac:dyDescent="0.2">
      <c r="A62" s="16"/>
      <c r="B62" s="11"/>
      <c r="C62" s="166" t="s">
        <v>10</v>
      </c>
      <c r="D62" s="167" t="s">
        <v>58</v>
      </c>
      <c r="E62" s="209" t="s">
        <v>6</v>
      </c>
      <c r="F62" s="210">
        <v>1</v>
      </c>
      <c r="G62" s="72"/>
      <c r="H62" s="72">
        <f t="shared" si="6"/>
        <v>0</v>
      </c>
      <c r="K62" s="113"/>
    </row>
    <row r="63" spans="1:11" outlineLevel="1" x14ac:dyDescent="0.2">
      <c r="A63" s="16"/>
      <c r="B63" s="11"/>
      <c r="C63" s="166"/>
      <c r="D63" s="167"/>
      <c r="E63" s="209"/>
      <c r="F63" s="210"/>
      <c r="G63" s="86"/>
      <c r="H63" s="72"/>
      <c r="K63" s="113"/>
    </row>
    <row r="64" spans="1:11" outlineLevel="1" x14ac:dyDescent="0.2">
      <c r="A64" s="16"/>
      <c r="B64" s="11"/>
      <c r="C64" s="166"/>
      <c r="D64" s="167"/>
      <c r="E64" s="211" t="s">
        <v>13</v>
      </c>
      <c r="F64" s="212">
        <f>SUM(F60:F63)</f>
        <v>6</v>
      </c>
      <c r="G64" s="87"/>
      <c r="H64" s="64">
        <f>SUM(H60:H62)</f>
        <v>0</v>
      </c>
      <c r="K64" s="113"/>
    </row>
    <row r="65" spans="1:11" outlineLevel="1" x14ac:dyDescent="0.2">
      <c r="A65" s="16"/>
      <c r="B65" s="11"/>
      <c r="C65" s="166"/>
      <c r="D65" s="167"/>
      <c r="E65" s="209"/>
      <c r="F65" s="210"/>
      <c r="G65" s="86"/>
      <c r="H65" s="82"/>
      <c r="K65" s="113"/>
    </row>
    <row r="66" spans="1:11" ht="14.25" customHeight="1" outlineLevel="1" x14ac:dyDescent="0.2">
      <c r="A66" s="16"/>
      <c r="B66" s="11" t="s">
        <v>278</v>
      </c>
      <c r="C66" s="166" t="s">
        <v>10</v>
      </c>
      <c r="D66" s="167" t="s">
        <v>280</v>
      </c>
      <c r="E66" s="209" t="s">
        <v>6</v>
      </c>
      <c r="F66" s="210">
        <v>1</v>
      </c>
      <c r="G66" s="72"/>
      <c r="H66" s="72">
        <f t="shared" ref="H66:H67" si="7">G66*F66</f>
        <v>0</v>
      </c>
      <c r="K66" s="113"/>
    </row>
    <row r="67" spans="1:11" ht="12" customHeight="1" outlineLevel="1" x14ac:dyDescent="0.2">
      <c r="A67" s="16"/>
      <c r="B67" s="11"/>
      <c r="C67" s="166" t="s">
        <v>10</v>
      </c>
      <c r="D67" s="167" t="s">
        <v>268</v>
      </c>
      <c r="E67" s="209" t="s">
        <v>6</v>
      </c>
      <c r="F67" s="210">
        <v>1</v>
      </c>
      <c r="G67" s="72"/>
      <c r="H67" s="72">
        <f t="shared" si="7"/>
        <v>0</v>
      </c>
      <c r="K67" s="113"/>
    </row>
    <row r="68" spans="1:11" ht="11.25" customHeight="1" outlineLevel="1" x14ac:dyDescent="0.2">
      <c r="A68" s="16"/>
      <c r="B68" s="11"/>
      <c r="C68" s="166"/>
      <c r="D68" s="167"/>
      <c r="E68" s="209"/>
      <c r="F68" s="210"/>
      <c r="G68" s="72"/>
      <c r="H68" s="72"/>
      <c r="K68" s="113"/>
    </row>
    <row r="69" spans="1:11" ht="11.25" customHeight="1" outlineLevel="1" x14ac:dyDescent="0.2">
      <c r="A69" s="16"/>
      <c r="B69" s="11"/>
      <c r="C69" s="166"/>
      <c r="D69" s="167"/>
      <c r="E69" s="211" t="s">
        <v>13</v>
      </c>
      <c r="F69" s="212">
        <f>SUM(F66:F67)</f>
        <v>2</v>
      </c>
      <c r="G69" s="87"/>
      <c r="H69" s="64">
        <f>SUM(H65:H67)</f>
        <v>0</v>
      </c>
      <c r="K69" s="113"/>
    </row>
    <row r="70" spans="1:11" ht="11.25" customHeight="1" outlineLevel="1" x14ac:dyDescent="0.2">
      <c r="A70" s="16"/>
      <c r="B70" s="11"/>
      <c r="C70" s="166"/>
      <c r="D70" s="167"/>
      <c r="E70" s="209"/>
      <c r="F70" s="210"/>
      <c r="G70" s="86"/>
      <c r="H70" s="82"/>
      <c r="K70" s="113"/>
    </row>
    <row r="71" spans="1:11" outlineLevel="1" x14ac:dyDescent="0.2">
      <c r="A71" s="16"/>
      <c r="B71" s="11" t="s">
        <v>279</v>
      </c>
      <c r="C71" s="166" t="s">
        <v>10</v>
      </c>
      <c r="D71" s="167" t="s">
        <v>273</v>
      </c>
      <c r="E71" s="209" t="s">
        <v>6</v>
      </c>
      <c r="F71" s="210">
        <v>8</v>
      </c>
      <c r="G71" s="72"/>
      <c r="H71" s="72">
        <f t="shared" ref="H71" si="8">G71*F71</f>
        <v>0</v>
      </c>
      <c r="K71" s="113"/>
    </row>
    <row r="72" spans="1:11" outlineLevel="1" x14ac:dyDescent="0.2">
      <c r="A72" s="16"/>
      <c r="B72" s="11"/>
      <c r="C72" s="166"/>
      <c r="D72" s="167"/>
      <c r="E72" s="209"/>
      <c r="F72" s="210"/>
      <c r="G72" s="72"/>
      <c r="H72" s="72"/>
      <c r="K72" s="113"/>
    </row>
    <row r="73" spans="1:11" ht="14.25" customHeight="1" outlineLevel="1" x14ac:dyDescent="0.2">
      <c r="A73" s="16"/>
      <c r="B73" s="11"/>
      <c r="C73" s="166"/>
      <c r="D73" s="167"/>
      <c r="E73" s="211" t="s">
        <v>13</v>
      </c>
      <c r="F73" s="212">
        <f>SUM(F71)</f>
        <v>8</v>
      </c>
      <c r="G73" s="87"/>
      <c r="H73" s="64">
        <f>SUM(H71)</f>
        <v>0</v>
      </c>
      <c r="K73" s="113"/>
    </row>
    <row r="74" spans="1:11" ht="14.25" customHeight="1" outlineLevel="1" x14ac:dyDescent="0.2">
      <c r="A74" s="16"/>
      <c r="B74" s="11"/>
      <c r="C74" s="166"/>
      <c r="D74" s="167" t="s">
        <v>51</v>
      </c>
      <c r="E74" s="219"/>
      <c r="F74" s="214"/>
      <c r="G74" s="86"/>
      <c r="H74" s="82"/>
      <c r="K74" s="113"/>
    </row>
    <row r="75" spans="1:11" outlineLevel="1" x14ac:dyDescent="0.2">
      <c r="A75" s="16"/>
      <c r="B75" s="11" t="s">
        <v>52</v>
      </c>
      <c r="C75" s="166"/>
      <c r="D75" s="167"/>
      <c r="E75" s="209"/>
      <c r="F75" s="210"/>
      <c r="G75" s="86"/>
      <c r="H75" s="82"/>
      <c r="K75" s="113"/>
    </row>
    <row r="76" spans="1:11" outlineLevel="1" x14ac:dyDescent="0.2">
      <c r="A76" s="10"/>
      <c r="B76" s="11"/>
      <c r="C76" s="166" t="s">
        <v>19</v>
      </c>
      <c r="D76" s="167" t="s">
        <v>270</v>
      </c>
      <c r="E76" s="209" t="s">
        <v>6</v>
      </c>
      <c r="F76" s="210">
        <v>1</v>
      </c>
      <c r="G76" s="72"/>
      <c r="H76" s="72">
        <f t="shared" ref="H76" si="9">G76*F76</f>
        <v>0</v>
      </c>
      <c r="K76" s="113"/>
    </row>
    <row r="77" spans="1:11" outlineLevel="1" x14ac:dyDescent="0.2">
      <c r="A77" s="10"/>
      <c r="B77" s="11"/>
      <c r="C77" s="166"/>
      <c r="D77" s="167"/>
      <c r="E77" s="209"/>
      <c r="F77" s="210"/>
      <c r="G77" s="72"/>
      <c r="H77" s="72"/>
      <c r="K77" s="113"/>
    </row>
    <row r="78" spans="1:11" outlineLevel="1" x14ac:dyDescent="0.2">
      <c r="A78" s="10"/>
      <c r="B78" s="11" t="s">
        <v>50</v>
      </c>
      <c r="C78" s="166"/>
      <c r="D78" s="167"/>
      <c r="E78" s="211" t="s">
        <v>13</v>
      </c>
      <c r="F78" s="212">
        <f>SUM(F76:F76)</f>
        <v>1</v>
      </c>
      <c r="G78" s="87"/>
      <c r="H78" s="64">
        <f>SUM(H76:H76)</f>
        <v>0</v>
      </c>
      <c r="K78" s="113"/>
    </row>
    <row r="79" spans="1:11" outlineLevel="1" x14ac:dyDescent="0.2">
      <c r="A79" s="10"/>
      <c r="B79" s="11"/>
      <c r="C79" s="166"/>
      <c r="D79" s="167"/>
      <c r="E79" s="219"/>
      <c r="F79" s="214"/>
      <c r="G79" s="86"/>
      <c r="H79" s="82"/>
      <c r="K79" s="113"/>
    </row>
    <row r="80" spans="1:11" ht="22.5" outlineLevel="1" x14ac:dyDescent="0.2">
      <c r="A80" s="10"/>
      <c r="B80" s="9" t="s">
        <v>121</v>
      </c>
      <c r="C80" s="166"/>
      <c r="D80" s="167"/>
      <c r="E80" s="209"/>
      <c r="F80" s="210"/>
      <c r="G80" s="86"/>
      <c r="H80" s="82"/>
      <c r="K80" s="113"/>
    </row>
    <row r="81" spans="1:11" outlineLevel="1" x14ac:dyDescent="0.2">
      <c r="A81" s="10"/>
      <c r="B81" s="11" t="s">
        <v>281</v>
      </c>
      <c r="C81" s="166"/>
      <c r="D81" s="167"/>
      <c r="E81" s="209"/>
      <c r="F81" s="210"/>
      <c r="G81" s="86"/>
      <c r="H81" s="82"/>
      <c r="K81" s="113"/>
    </row>
    <row r="82" spans="1:11" outlineLevel="1" x14ac:dyDescent="0.2">
      <c r="A82" s="10"/>
      <c r="B82" s="11"/>
      <c r="C82" s="166" t="s">
        <v>10</v>
      </c>
      <c r="D82" s="167" t="s">
        <v>268</v>
      </c>
      <c r="E82" s="209" t="s">
        <v>6</v>
      </c>
      <c r="F82" s="210">
        <v>2</v>
      </c>
      <c r="G82" s="72"/>
      <c r="H82" s="72">
        <f t="shared" ref="H82:H83" si="10">G82*F82</f>
        <v>0</v>
      </c>
      <c r="K82" s="113"/>
    </row>
    <row r="83" spans="1:11" outlineLevel="1" x14ac:dyDescent="0.2">
      <c r="A83" s="10"/>
      <c r="B83" s="11"/>
      <c r="C83" s="166" t="s">
        <v>10</v>
      </c>
      <c r="D83" s="167" t="s">
        <v>273</v>
      </c>
      <c r="E83" s="209" t="s">
        <v>6</v>
      </c>
      <c r="F83" s="210">
        <v>10</v>
      </c>
      <c r="G83" s="72"/>
      <c r="H83" s="72">
        <f t="shared" si="10"/>
        <v>0</v>
      </c>
      <c r="K83" s="113"/>
    </row>
    <row r="84" spans="1:11" outlineLevel="1" x14ac:dyDescent="0.2">
      <c r="A84" s="10"/>
      <c r="B84" s="11"/>
      <c r="C84" s="166"/>
      <c r="D84" s="167"/>
      <c r="E84" s="209"/>
      <c r="F84" s="210"/>
      <c r="G84" s="72"/>
      <c r="H84" s="72"/>
      <c r="K84" s="113"/>
    </row>
    <row r="85" spans="1:11" outlineLevel="1" x14ac:dyDescent="0.2">
      <c r="A85" s="10"/>
      <c r="B85" s="11"/>
      <c r="C85" s="166"/>
      <c r="D85" s="167" t="s">
        <v>47</v>
      </c>
      <c r="E85" s="211" t="s">
        <v>13</v>
      </c>
      <c r="F85" s="212">
        <f>SUM(F81:F83)</f>
        <v>12</v>
      </c>
      <c r="G85" s="87"/>
      <c r="H85" s="64">
        <f>SUM(H82:H83)</f>
        <v>0</v>
      </c>
    </row>
    <row r="86" spans="1:11" outlineLevel="1" x14ac:dyDescent="0.2">
      <c r="A86" s="10"/>
      <c r="B86" s="9"/>
      <c r="C86" s="166"/>
      <c r="D86" s="167"/>
      <c r="E86" s="219"/>
      <c r="F86" s="214"/>
      <c r="G86" s="86"/>
      <c r="H86" s="71"/>
    </row>
    <row r="87" spans="1:11" ht="33.75" outlineLevel="1" x14ac:dyDescent="0.2">
      <c r="A87" s="10"/>
      <c r="B87" s="9" t="s">
        <v>284</v>
      </c>
      <c r="C87" s="166"/>
      <c r="D87" s="167"/>
      <c r="E87" s="209"/>
      <c r="F87" s="210"/>
      <c r="G87" s="86"/>
      <c r="H87" s="82"/>
    </row>
    <row r="88" spans="1:11" outlineLevel="1" x14ac:dyDescent="0.2">
      <c r="A88" s="10"/>
      <c r="B88" s="11" t="s">
        <v>282</v>
      </c>
      <c r="C88" s="166" t="s">
        <v>10</v>
      </c>
      <c r="D88" s="167" t="s">
        <v>56</v>
      </c>
      <c r="E88" s="209" t="s">
        <v>6</v>
      </c>
      <c r="F88" s="210">
        <v>1</v>
      </c>
      <c r="G88" s="72"/>
      <c r="H88" s="72">
        <f t="shared" ref="H88:H89" si="11">G88*F88</f>
        <v>0</v>
      </c>
    </row>
    <row r="89" spans="1:11" ht="11.25" customHeight="1" outlineLevel="1" x14ac:dyDescent="0.2">
      <c r="A89" s="10"/>
      <c r="B89" s="11" t="s">
        <v>37</v>
      </c>
      <c r="C89" s="166" t="s">
        <v>10</v>
      </c>
      <c r="D89" s="167" t="s">
        <v>268</v>
      </c>
      <c r="E89" s="209" t="s">
        <v>6</v>
      </c>
      <c r="F89" s="210">
        <v>5</v>
      </c>
      <c r="G89" s="72"/>
      <c r="H89" s="72">
        <f t="shared" si="11"/>
        <v>0</v>
      </c>
    </row>
    <row r="90" spans="1:11" ht="11.25" customHeight="1" outlineLevel="1" x14ac:dyDescent="0.2">
      <c r="A90" s="10"/>
      <c r="B90" s="11"/>
      <c r="C90" s="166"/>
      <c r="D90" s="167"/>
      <c r="E90" s="209"/>
      <c r="F90" s="210"/>
      <c r="G90" s="86"/>
      <c r="H90" s="82"/>
    </row>
    <row r="91" spans="1:11" outlineLevel="1" x14ac:dyDescent="0.2">
      <c r="A91" s="10"/>
      <c r="B91" s="11"/>
      <c r="C91" s="166"/>
      <c r="D91" s="167"/>
      <c r="E91" s="211" t="s">
        <v>13</v>
      </c>
      <c r="F91" s="212">
        <f>SUM(F88:F90)</f>
        <v>6</v>
      </c>
      <c r="G91" s="87"/>
      <c r="H91" s="64">
        <f>SUM(H88:H90)</f>
        <v>0</v>
      </c>
    </row>
    <row r="92" spans="1:11" outlineLevel="1" x14ac:dyDescent="0.2">
      <c r="A92" s="10"/>
      <c r="B92" s="11"/>
      <c r="C92" s="166"/>
      <c r="D92" s="167"/>
      <c r="E92" s="209"/>
      <c r="F92" s="210"/>
      <c r="G92" s="86"/>
      <c r="H92" s="82"/>
    </row>
    <row r="93" spans="1:11" outlineLevel="1" x14ac:dyDescent="0.2">
      <c r="A93" s="10"/>
      <c r="B93" s="9" t="s">
        <v>353</v>
      </c>
      <c r="C93" s="166"/>
      <c r="D93" s="167"/>
      <c r="E93" s="209"/>
      <c r="F93" s="210"/>
      <c r="G93" s="86"/>
      <c r="H93" s="82"/>
    </row>
    <row r="94" spans="1:11" ht="11.25" customHeight="1" outlineLevel="1" x14ac:dyDescent="0.2">
      <c r="A94" s="10"/>
      <c r="B94" s="84" t="s">
        <v>325</v>
      </c>
      <c r="C94" s="220" t="s">
        <v>19</v>
      </c>
      <c r="D94" s="197" t="s">
        <v>58</v>
      </c>
      <c r="E94" s="209" t="s">
        <v>6</v>
      </c>
      <c r="F94" s="210">
        <v>1</v>
      </c>
      <c r="G94" s="72"/>
      <c r="H94" s="72">
        <f t="shared" ref="H94" si="12">G94*F94</f>
        <v>0</v>
      </c>
    </row>
    <row r="95" spans="1:11" ht="11.25" customHeight="1" outlineLevel="1" x14ac:dyDescent="0.2">
      <c r="A95" s="10"/>
      <c r="B95" s="47"/>
      <c r="C95" s="220"/>
      <c r="D95" s="197"/>
      <c r="E95" s="209"/>
      <c r="F95" s="210"/>
      <c r="G95" s="72"/>
      <c r="H95" s="72"/>
    </row>
    <row r="96" spans="1:11" outlineLevel="1" x14ac:dyDescent="0.2">
      <c r="A96" s="10"/>
      <c r="B96" s="11"/>
      <c r="C96" s="166"/>
      <c r="D96" s="167"/>
      <c r="E96" s="211" t="s">
        <v>13</v>
      </c>
      <c r="F96" s="212">
        <f>SUM(F94:F94)</f>
        <v>1</v>
      </c>
      <c r="G96" s="87"/>
      <c r="H96" s="64">
        <f>SUM(H94)</f>
        <v>0</v>
      </c>
    </row>
    <row r="97" spans="1:8" outlineLevel="1" x14ac:dyDescent="0.2">
      <c r="A97" s="10"/>
      <c r="B97" s="11"/>
      <c r="C97" s="166"/>
      <c r="D97" s="167"/>
      <c r="E97" s="209"/>
      <c r="F97" s="210"/>
      <c r="G97" s="86"/>
      <c r="H97" s="82"/>
    </row>
    <row r="98" spans="1:8" outlineLevel="1" x14ac:dyDescent="0.2">
      <c r="A98" s="10"/>
      <c r="B98" s="9" t="s">
        <v>285</v>
      </c>
      <c r="C98" s="166"/>
      <c r="D98" s="167"/>
      <c r="E98" s="209"/>
      <c r="F98" s="210"/>
      <c r="G98" s="86"/>
      <c r="H98" s="82"/>
    </row>
    <row r="99" spans="1:8" ht="22.5" outlineLevel="1" x14ac:dyDescent="0.2">
      <c r="A99" s="10"/>
      <c r="B99" s="84" t="s">
        <v>286</v>
      </c>
      <c r="C99" s="220" t="s">
        <v>10</v>
      </c>
      <c r="D99" s="197" t="s">
        <v>98</v>
      </c>
      <c r="E99" s="209" t="s">
        <v>6</v>
      </c>
      <c r="F99" s="210">
        <v>5</v>
      </c>
      <c r="G99" s="72"/>
      <c r="H99" s="72">
        <f t="shared" ref="H99" si="13">G99*F99</f>
        <v>0</v>
      </c>
    </row>
    <row r="100" spans="1:8" ht="11.25" customHeight="1" outlineLevel="1" x14ac:dyDescent="0.2">
      <c r="A100" s="10"/>
      <c r="B100" s="84" t="s">
        <v>287</v>
      </c>
      <c r="C100" s="220" t="s">
        <v>10</v>
      </c>
      <c r="D100" s="197" t="s">
        <v>241</v>
      </c>
      <c r="E100" s="209" t="s">
        <v>6</v>
      </c>
      <c r="F100" s="210">
        <v>1</v>
      </c>
      <c r="G100" s="72"/>
      <c r="H100" s="72">
        <f t="shared" ref="H100" si="14">G100*F100</f>
        <v>0</v>
      </c>
    </row>
    <row r="101" spans="1:8" ht="11.25" customHeight="1" outlineLevel="1" x14ac:dyDescent="0.2">
      <c r="A101" s="10"/>
      <c r="B101" s="47"/>
      <c r="C101" s="220"/>
      <c r="D101" s="197"/>
      <c r="E101" s="209"/>
      <c r="F101" s="210"/>
      <c r="G101" s="72"/>
      <c r="H101" s="72"/>
    </row>
    <row r="102" spans="1:8" outlineLevel="1" x14ac:dyDescent="0.2">
      <c r="A102" s="10"/>
      <c r="B102" s="11"/>
      <c r="C102" s="166"/>
      <c r="D102" s="167"/>
      <c r="E102" s="211" t="s">
        <v>13</v>
      </c>
      <c r="F102" s="212">
        <f>SUM(F99:F99)</f>
        <v>5</v>
      </c>
      <c r="G102" s="87"/>
      <c r="H102" s="64">
        <f>SUM(H99+H100)</f>
        <v>0</v>
      </c>
    </row>
    <row r="103" spans="1:8" ht="12" customHeight="1" outlineLevel="1" x14ac:dyDescent="0.2">
      <c r="A103" s="10"/>
      <c r="B103" s="11"/>
      <c r="C103" s="166"/>
      <c r="D103" s="167"/>
      <c r="E103" s="209"/>
      <c r="F103" s="210"/>
      <c r="G103" s="86"/>
      <c r="H103" s="82"/>
    </row>
    <row r="104" spans="1:8" outlineLevel="1" x14ac:dyDescent="0.2">
      <c r="A104" s="10"/>
      <c r="B104" s="9" t="s">
        <v>288</v>
      </c>
      <c r="C104" s="166"/>
      <c r="D104" s="167"/>
      <c r="E104" s="209"/>
      <c r="F104" s="210"/>
      <c r="G104" s="86"/>
      <c r="H104" s="82"/>
    </row>
    <row r="105" spans="1:8" outlineLevel="1" x14ac:dyDescent="0.2">
      <c r="A105" s="10"/>
      <c r="B105" s="9" t="s">
        <v>354</v>
      </c>
      <c r="C105" s="166"/>
      <c r="D105" s="167"/>
      <c r="E105" s="209"/>
      <c r="F105" s="210"/>
      <c r="G105" s="86"/>
      <c r="H105" s="82"/>
    </row>
    <row r="106" spans="1:8" outlineLevel="1" x14ac:dyDescent="0.2">
      <c r="A106" s="10"/>
      <c r="B106" s="84" t="s">
        <v>289</v>
      </c>
      <c r="C106" s="220" t="s">
        <v>10</v>
      </c>
      <c r="D106" s="197" t="s">
        <v>273</v>
      </c>
      <c r="E106" s="209" t="s">
        <v>6</v>
      </c>
      <c r="F106" s="210">
        <v>1</v>
      </c>
      <c r="G106" s="72"/>
      <c r="H106" s="72">
        <f t="shared" ref="H106:H109" si="15">G106*F106</f>
        <v>0</v>
      </c>
    </row>
    <row r="107" spans="1:8" outlineLevel="1" x14ac:dyDescent="0.2">
      <c r="A107" s="10"/>
      <c r="B107" s="84" t="s">
        <v>337</v>
      </c>
      <c r="C107" s="220" t="s">
        <v>10</v>
      </c>
      <c r="D107" s="197" t="s">
        <v>138</v>
      </c>
      <c r="E107" s="209" t="s">
        <v>6</v>
      </c>
      <c r="F107" s="210">
        <v>6</v>
      </c>
      <c r="G107" s="72"/>
      <c r="H107" s="72">
        <f t="shared" si="15"/>
        <v>0</v>
      </c>
    </row>
    <row r="108" spans="1:8" outlineLevel="1" x14ac:dyDescent="0.2">
      <c r="A108" s="10"/>
      <c r="B108" s="84" t="s">
        <v>291</v>
      </c>
      <c r="C108" s="220" t="s">
        <v>10</v>
      </c>
      <c r="D108" s="197" t="s">
        <v>292</v>
      </c>
      <c r="E108" s="209" t="s">
        <v>6</v>
      </c>
      <c r="F108" s="210">
        <v>1</v>
      </c>
      <c r="G108" s="72"/>
      <c r="H108" s="72">
        <f t="shared" ref="H108" si="16">G108*F108</f>
        <v>0</v>
      </c>
    </row>
    <row r="109" spans="1:8" ht="11.25" customHeight="1" outlineLevel="1" x14ac:dyDescent="0.2">
      <c r="A109" s="10"/>
      <c r="B109" s="84" t="s">
        <v>290</v>
      </c>
      <c r="C109" s="220" t="s">
        <v>10</v>
      </c>
      <c r="D109" s="197" t="s">
        <v>98</v>
      </c>
      <c r="E109" s="209" t="s">
        <v>6</v>
      </c>
      <c r="F109" s="210">
        <v>1</v>
      </c>
      <c r="G109" s="72"/>
      <c r="H109" s="72">
        <f t="shared" si="15"/>
        <v>0</v>
      </c>
    </row>
    <row r="110" spans="1:8" ht="11.25" customHeight="1" outlineLevel="1" x14ac:dyDescent="0.2">
      <c r="A110" s="10"/>
      <c r="B110" s="47"/>
      <c r="C110" s="220"/>
      <c r="D110" s="197"/>
      <c r="E110" s="209"/>
      <c r="F110" s="210"/>
      <c r="G110" s="72"/>
      <c r="H110" s="72"/>
    </row>
    <row r="111" spans="1:8" outlineLevel="1" x14ac:dyDescent="0.2">
      <c r="A111" s="10"/>
      <c r="B111" s="11"/>
      <c r="C111" s="166"/>
      <c r="D111" s="167"/>
      <c r="E111" s="211" t="s">
        <v>13</v>
      </c>
      <c r="F111" s="212">
        <f>SUM(F106:F106)</f>
        <v>1</v>
      </c>
      <c r="G111" s="87"/>
      <c r="H111" s="64">
        <f>SUM(H106:H110)</f>
        <v>0</v>
      </c>
    </row>
    <row r="112" spans="1:8" outlineLevel="1" x14ac:dyDescent="0.2">
      <c r="A112" s="10"/>
      <c r="B112" s="11"/>
      <c r="C112" s="11"/>
      <c r="D112" s="34"/>
      <c r="E112" s="41"/>
      <c r="F112" s="18"/>
      <c r="G112" s="6"/>
      <c r="H112" s="71"/>
    </row>
    <row r="113" spans="1:8" ht="13.5" outlineLevel="1" thickBot="1" x14ac:dyDescent="0.25">
      <c r="A113" s="10"/>
      <c r="B113" s="45"/>
      <c r="C113" s="45"/>
      <c r="D113" s="45"/>
      <c r="E113" s="45"/>
      <c r="F113" s="45"/>
      <c r="G113" s="45"/>
      <c r="H113" s="45"/>
    </row>
    <row r="114" spans="1:8" ht="18.75" outlineLevel="1" thickBot="1" x14ac:dyDescent="0.25">
      <c r="A114" s="10"/>
      <c r="B114" s="65" t="s">
        <v>259</v>
      </c>
      <c r="C114" s="66"/>
      <c r="D114" s="66"/>
      <c r="E114" s="67"/>
      <c r="F114" s="68"/>
      <c r="G114" s="69"/>
      <c r="H114" s="83">
        <f>H41+H46+H52+H58+H64+H69+H73+H78+H85+H91+H96+H32+H28+H22+H102+H111</f>
        <v>0</v>
      </c>
    </row>
    <row r="115" spans="1:8" ht="11.25" customHeight="1" outlineLevel="1" x14ac:dyDescent="0.2">
      <c r="A115" s="10"/>
    </row>
    <row r="116" spans="1:8" outlineLevel="1" x14ac:dyDescent="0.2">
      <c r="A116" s="10"/>
    </row>
    <row r="117" spans="1:8" outlineLevel="1" x14ac:dyDescent="0.2">
      <c r="A117" s="10"/>
    </row>
    <row r="118" spans="1:8" outlineLevel="1" x14ac:dyDescent="0.2">
      <c r="A118" s="10"/>
    </row>
    <row r="119" spans="1:8" outlineLevel="1" x14ac:dyDescent="0.2">
      <c r="A119" s="10"/>
    </row>
    <row r="120" spans="1:8" outlineLevel="1" x14ac:dyDescent="0.2">
      <c r="A120" s="10"/>
    </row>
    <row r="121" spans="1:8" outlineLevel="1" x14ac:dyDescent="0.2">
      <c r="A121" s="10"/>
    </row>
    <row r="122" spans="1:8" outlineLevel="1" x14ac:dyDescent="0.2">
      <c r="A122" s="10"/>
    </row>
    <row r="123" spans="1:8" outlineLevel="1" x14ac:dyDescent="0.2">
      <c r="A123" s="10"/>
    </row>
    <row r="124" spans="1:8" outlineLevel="1" x14ac:dyDescent="0.2">
      <c r="A124" s="10"/>
    </row>
    <row r="125" spans="1:8" outlineLevel="1" x14ac:dyDescent="0.2">
      <c r="A125" s="10"/>
    </row>
    <row r="126" spans="1:8" outlineLevel="1" x14ac:dyDescent="0.2">
      <c r="A126" s="10"/>
    </row>
    <row r="127" spans="1:8" outlineLevel="1" x14ac:dyDescent="0.2">
      <c r="A127" s="10"/>
    </row>
    <row r="128" spans="1:8" outlineLevel="1" x14ac:dyDescent="0.2">
      <c r="A128" s="10"/>
    </row>
    <row r="129" spans="1:1" outlineLevel="1" x14ac:dyDescent="0.2">
      <c r="A129" s="10"/>
    </row>
    <row r="130" spans="1:1" outlineLevel="1" x14ac:dyDescent="0.2">
      <c r="A130" s="10"/>
    </row>
    <row r="131" spans="1:1" outlineLevel="1" x14ac:dyDescent="0.2">
      <c r="A131" s="10"/>
    </row>
    <row r="132" spans="1:1" outlineLevel="1" x14ac:dyDescent="0.2">
      <c r="A132" s="10"/>
    </row>
    <row r="133" spans="1:1" outlineLevel="1" x14ac:dyDescent="0.2">
      <c r="A133" s="10"/>
    </row>
    <row r="134" spans="1:1" outlineLevel="1" x14ac:dyDescent="0.2">
      <c r="A134" s="10"/>
    </row>
    <row r="135" spans="1:1" outlineLevel="1" x14ac:dyDescent="0.2">
      <c r="A135" s="10"/>
    </row>
    <row r="136" spans="1:1" ht="30" customHeight="1" outlineLevel="1" x14ac:dyDescent="0.2">
      <c r="A136" s="10"/>
    </row>
    <row r="137" spans="1:1" outlineLevel="1" x14ac:dyDescent="0.2">
      <c r="A137" s="10"/>
    </row>
    <row r="138" spans="1:1" outlineLevel="1" x14ac:dyDescent="0.2">
      <c r="A138" s="10"/>
    </row>
    <row r="139" spans="1:1" outlineLevel="1" x14ac:dyDescent="0.2">
      <c r="A139" s="10"/>
    </row>
    <row r="140" spans="1:1" outlineLevel="1" x14ac:dyDescent="0.2">
      <c r="A140" s="10"/>
    </row>
    <row r="141" spans="1:1" outlineLevel="1" x14ac:dyDescent="0.2">
      <c r="A141" s="10"/>
    </row>
    <row r="142" spans="1:1" outlineLevel="1" x14ac:dyDescent="0.2">
      <c r="A142" s="10"/>
    </row>
    <row r="143" spans="1:1" outlineLevel="1" x14ac:dyDescent="0.2">
      <c r="A143" s="10"/>
    </row>
    <row r="144" spans="1:1" outlineLevel="1" x14ac:dyDescent="0.2">
      <c r="A144" s="10"/>
    </row>
    <row r="145" spans="1:1" outlineLevel="1" x14ac:dyDescent="0.2">
      <c r="A145" s="10"/>
    </row>
    <row r="146" spans="1:1" outlineLevel="1" x14ac:dyDescent="0.2">
      <c r="A146" s="10"/>
    </row>
    <row r="147" spans="1:1" outlineLevel="1" x14ac:dyDescent="0.2">
      <c r="A147" s="10"/>
    </row>
    <row r="148" spans="1:1" outlineLevel="1" x14ac:dyDescent="0.2">
      <c r="A148" s="10"/>
    </row>
    <row r="149" spans="1:1" outlineLevel="1" x14ac:dyDescent="0.2">
      <c r="A149" s="10"/>
    </row>
    <row r="150" spans="1:1" outlineLevel="1" x14ac:dyDescent="0.2">
      <c r="A150" s="10"/>
    </row>
    <row r="151" spans="1:1" outlineLevel="1" x14ac:dyDescent="0.2">
      <c r="A151" s="10"/>
    </row>
    <row r="152" spans="1:1" outlineLevel="1" x14ac:dyDescent="0.2">
      <c r="A152" s="10"/>
    </row>
    <row r="153" spans="1:1" outlineLevel="1" x14ac:dyDescent="0.2">
      <c r="A153" s="10"/>
    </row>
    <row r="154" spans="1:1" outlineLevel="1" x14ac:dyDescent="0.2">
      <c r="A154" s="10"/>
    </row>
    <row r="155" spans="1:1" outlineLevel="1" x14ac:dyDescent="0.2">
      <c r="A155" s="10"/>
    </row>
    <row r="156" spans="1:1" outlineLevel="1" x14ac:dyDescent="0.2">
      <c r="A156" s="10"/>
    </row>
    <row r="157" spans="1:1" ht="21" customHeight="1" outlineLevel="1" x14ac:dyDescent="0.2">
      <c r="A157" s="10"/>
    </row>
    <row r="158" spans="1:1" ht="21" customHeight="1" outlineLevel="1" x14ac:dyDescent="0.2">
      <c r="A158" s="10"/>
    </row>
    <row r="159" spans="1:1" outlineLevel="1" x14ac:dyDescent="0.2">
      <c r="A159" s="10"/>
    </row>
    <row r="160" spans="1:1" outlineLevel="1" x14ac:dyDescent="0.2">
      <c r="A160" s="10"/>
    </row>
    <row r="162" ht="24" customHeight="1" x14ac:dyDescent="0.2"/>
  </sheetData>
  <mergeCells count="7">
    <mergeCell ref="E4:H4"/>
    <mergeCell ref="A9:F10"/>
    <mergeCell ref="K6:K16"/>
    <mergeCell ref="B12:F12"/>
    <mergeCell ref="B13:C13"/>
    <mergeCell ref="D13:I13"/>
    <mergeCell ref="B15:I15"/>
  </mergeCells>
  <pageMargins left="0.70866141732283472" right="0.70866141732283472" top="0.74803149606299213" bottom="0.74803149606299213" header="0.31496062992125984" footer="0.31496062992125984"/>
  <pageSetup paperSize="9" scale="61" fitToHeight="0" orientation="portrait" r:id="rId1"/>
  <rowBreaks count="2" manualBreakCount="2">
    <brk id="86" max="8" man="1"/>
    <brk id="135"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K127"/>
  <sheetViews>
    <sheetView showZeros="0" view="pageBreakPreview" topLeftCell="B1" zoomScaleNormal="100" zoomScaleSheetLayoutView="100" workbookViewId="0">
      <selection activeCell="K7" sqref="K1:K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3.85546875" style="1" customWidth="1"/>
    <col min="8" max="8" width="15.5703125" style="1" customWidth="1"/>
    <col min="9" max="9" width="2.140625" style="1" customWidth="1"/>
    <col min="10" max="10" width="6.85546875" style="1" customWidth="1"/>
    <col min="11" max="11" width="100.7109375" style="1" customWidth="1"/>
    <col min="12" max="16384" width="11.42578125" style="1"/>
  </cols>
  <sheetData>
    <row r="3" spans="1:11" ht="60" customHeight="1" x14ac:dyDescent="0.2">
      <c r="I3" s="135"/>
      <c r="K3" s="131"/>
    </row>
    <row r="4" spans="1:11" ht="35.25" customHeight="1" x14ac:dyDescent="0.2">
      <c r="K4" s="131"/>
    </row>
    <row r="5" spans="1:11" ht="11.25" customHeight="1" x14ac:dyDescent="0.2">
      <c r="K5" s="139"/>
    </row>
    <row r="6" spans="1:11" ht="14.25" customHeight="1" x14ac:dyDescent="0.25">
      <c r="D6" s="136"/>
      <c r="E6" s="230"/>
      <c r="F6" s="230"/>
      <c r="G6" s="230"/>
      <c r="H6" s="230"/>
      <c r="K6" s="139"/>
    </row>
    <row r="7" spans="1:11" ht="68.25" customHeight="1" x14ac:dyDescent="0.2">
      <c r="K7" s="237"/>
    </row>
    <row r="8" spans="1:11" ht="11.25" customHeight="1" x14ac:dyDescent="0.2">
      <c r="A8" s="231"/>
      <c r="B8" s="231"/>
      <c r="C8" s="231"/>
      <c r="D8" s="231"/>
      <c r="E8" s="231"/>
      <c r="F8" s="231"/>
      <c r="G8" s="116"/>
      <c r="H8" s="116"/>
      <c r="K8" s="237"/>
    </row>
    <row r="9" spans="1:11" ht="11.25" customHeight="1" x14ac:dyDescent="0.2">
      <c r="A9" s="231"/>
      <c r="B9" s="231"/>
      <c r="C9" s="231"/>
      <c r="D9" s="231"/>
      <c r="E9" s="231"/>
      <c r="F9" s="231"/>
      <c r="G9" s="116"/>
      <c r="H9" s="116"/>
      <c r="K9" s="237"/>
    </row>
    <row r="10" spans="1:11" ht="5.25" customHeight="1" x14ac:dyDescent="0.2">
      <c r="A10" s="32"/>
      <c r="B10" s="32"/>
      <c r="C10" s="32"/>
      <c r="D10" s="42"/>
      <c r="E10" s="32"/>
      <c r="F10" s="33"/>
      <c r="I10" s="117"/>
      <c r="J10" s="117"/>
      <c r="K10" s="237"/>
    </row>
    <row r="11" spans="1:11" ht="15" customHeight="1" x14ac:dyDescent="0.2">
      <c r="A11" s="32"/>
      <c r="B11" s="246"/>
      <c r="C11" s="247"/>
      <c r="D11" s="247"/>
      <c r="E11" s="247"/>
      <c r="F11" s="247"/>
      <c r="I11" s="147"/>
      <c r="J11" s="117"/>
      <c r="K11" s="237"/>
    </row>
    <row r="12" spans="1:11" ht="42.75" customHeight="1" x14ac:dyDescent="0.2">
      <c r="B12" s="248" t="s">
        <v>53</v>
      </c>
      <c r="C12" s="249"/>
      <c r="D12" s="250" t="s">
        <v>308</v>
      </c>
      <c r="E12" s="251"/>
      <c r="F12" s="251"/>
      <c r="G12" s="251"/>
      <c r="H12" s="251"/>
      <c r="I12" s="251"/>
      <c r="K12" s="237"/>
    </row>
    <row r="13" spans="1:11" ht="11.25" customHeight="1" x14ac:dyDescent="0.2">
      <c r="B13" s="137"/>
      <c r="C13" s="137"/>
      <c r="D13" s="138"/>
      <c r="E13" s="138"/>
      <c r="F13" s="138"/>
      <c r="G13" s="138"/>
      <c r="H13" s="138"/>
      <c r="K13" s="237"/>
    </row>
    <row r="14" spans="1:11" ht="15" customHeight="1" x14ac:dyDescent="0.2">
      <c r="B14" s="244" t="s">
        <v>15</v>
      </c>
      <c r="C14" s="244"/>
      <c r="D14" s="244"/>
      <c r="E14" s="244"/>
      <c r="F14" s="244"/>
      <c r="G14" s="244"/>
      <c r="H14" s="244"/>
      <c r="I14" s="244"/>
      <c r="K14" s="237"/>
    </row>
    <row r="15" spans="1:11" ht="15" customHeight="1" x14ac:dyDescent="0.2">
      <c r="B15" s="130"/>
      <c r="C15" s="130"/>
      <c r="D15" s="148" t="s">
        <v>346</v>
      </c>
      <c r="E15" s="130"/>
      <c r="F15" s="130"/>
      <c r="G15" s="130"/>
      <c r="H15" s="130"/>
      <c r="K15" s="237"/>
    </row>
    <row r="16" spans="1:11" ht="12.75" customHeight="1" outlineLevel="1" x14ac:dyDescent="0.2">
      <c r="A16" s="12"/>
      <c r="B16" s="46" t="s">
        <v>122</v>
      </c>
      <c r="C16" s="46"/>
      <c r="D16" s="126" t="s">
        <v>3</v>
      </c>
      <c r="E16" s="126" t="s">
        <v>2</v>
      </c>
      <c r="F16" s="127" t="s">
        <v>1</v>
      </c>
      <c r="G16" s="127" t="s">
        <v>128</v>
      </c>
      <c r="H16" s="127" t="s">
        <v>263</v>
      </c>
      <c r="J16" s="20"/>
      <c r="K16" s="237"/>
    </row>
    <row r="17" spans="1:11" outlineLevel="1" x14ac:dyDescent="0.2">
      <c r="A17" s="16"/>
      <c r="B17" s="17"/>
      <c r="C17" s="17"/>
      <c r="D17" s="34"/>
      <c r="G17" s="6"/>
      <c r="K17" s="115"/>
    </row>
    <row r="18" spans="1:11" ht="22.5" outlineLevel="1" x14ac:dyDescent="0.2">
      <c r="A18" s="16"/>
      <c r="B18" s="17" t="s">
        <v>24</v>
      </c>
      <c r="C18" s="17"/>
      <c r="D18" s="50"/>
      <c r="E18" s="3" t="s">
        <v>7</v>
      </c>
      <c r="F18" s="2">
        <v>1</v>
      </c>
      <c r="G18" s="86"/>
      <c r="H18" s="72">
        <f>G18*F18</f>
        <v>0</v>
      </c>
      <c r="K18" s="113"/>
    </row>
    <row r="19" spans="1:11" outlineLevel="1" x14ac:dyDescent="0.2">
      <c r="A19" s="16"/>
      <c r="B19" s="17"/>
      <c r="C19" s="17"/>
      <c r="D19" s="50"/>
      <c r="G19" s="86"/>
      <c r="H19" s="82"/>
      <c r="K19" s="113"/>
    </row>
    <row r="20" spans="1:11" ht="45" outlineLevel="1" x14ac:dyDescent="0.2">
      <c r="A20" s="16"/>
      <c r="B20" s="17" t="s">
        <v>355</v>
      </c>
      <c r="C20" s="50"/>
      <c r="D20" s="50" t="s">
        <v>56</v>
      </c>
      <c r="E20" s="3" t="s">
        <v>6</v>
      </c>
      <c r="F20" s="2">
        <v>1</v>
      </c>
      <c r="G20" s="86"/>
      <c r="H20" s="72">
        <f>G20*F20</f>
        <v>0</v>
      </c>
      <c r="K20" s="113"/>
    </row>
    <row r="21" spans="1:11" outlineLevel="1" x14ac:dyDescent="0.2">
      <c r="A21" s="16"/>
      <c r="B21" s="17"/>
      <c r="C21" s="50"/>
      <c r="D21" s="50"/>
      <c r="G21" s="86"/>
      <c r="H21" s="72"/>
      <c r="K21" s="185"/>
    </row>
    <row r="22" spans="1:11" outlineLevel="1" x14ac:dyDescent="0.2">
      <c r="A22" s="16"/>
      <c r="B22" s="17" t="s">
        <v>293</v>
      </c>
      <c r="C22" s="50"/>
      <c r="D22" s="50" t="s">
        <v>99</v>
      </c>
      <c r="E22" s="3" t="s">
        <v>6</v>
      </c>
      <c r="F22" s="2">
        <v>1</v>
      </c>
      <c r="G22" s="86"/>
      <c r="H22" s="72">
        <f>G22*F22</f>
        <v>0</v>
      </c>
      <c r="K22" s="185"/>
    </row>
    <row r="23" spans="1:11" outlineLevel="1" x14ac:dyDescent="0.2">
      <c r="A23" s="16"/>
      <c r="B23" s="17"/>
      <c r="C23" s="50"/>
      <c r="D23" s="50"/>
      <c r="G23" s="86"/>
      <c r="H23" s="72"/>
      <c r="K23" s="113"/>
    </row>
    <row r="24" spans="1:11" outlineLevel="1" x14ac:dyDescent="0.2">
      <c r="A24" s="16"/>
      <c r="B24" s="79" t="s">
        <v>296</v>
      </c>
      <c r="C24" s="50"/>
      <c r="D24" s="50"/>
      <c r="G24" s="86"/>
      <c r="H24" s="82"/>
      <c r="K24" s="115"/>
    </row>
    <row r="25" spans="1:11" outlineLevel="1" x14ac:dyDescent="0.2">
      <c r="A25" s="16"/>
      <c r="B25" s="17" t="s">
        <v>297</v>
      </c>
      <c r="C25" s="50" t="s">
        <v>10</v>
      </c>
      <c r="D25" s="50" t="s">
        <v>339</v>
      </c>
      <c r="E25" s="3" t="s">
        <v>6</v>
      </c>
      <c r="F25" s="2">
        <v>7</v>
      </c>
      <c r="G25" s="86"/>
      <c r="H25" s="72">
        <f t="shared" ref="H25:H27" si="0">G25*F25</f>
        <v>0</v>
      </c>
      <c r="K25" s="185"/>
    </row>
    <row r="26" spans="1:11" outlineLevel="1" x14ac:dyDescent="0.2">
      <c r="A26" s="16"/>
      <c r="B26" s="17"/>
      <c r="C26" s="50" t="s">
        <v>10</v>
      </c>
      <c r="D26" s="50" t="s">
        <v>295</v>
      </c>
      <c r="E26" s="3" t="s">
        <v>6</v>
      </c>
      <c r="F26" s="2">
        <v>6</v>
      </c>
      <c r="G26" s="86"/>
      <c r="H26" s="72">
        <f t="shared" ref="H26" si="1">G26*F26</f>
        <v>0</v>
      </c>
      <c r="K26" s="185"/>
    </row>
    <row r="27" spans="1:11" ht="22.5" outlineLevel="1" x14ac:dyDescent="0.2">
      <c r="A27" s="16"/>
      <c r="B27" s="17" t="s">
        <v>298</v>
      </c>
      <c r="C27" s="50" t="s">
        <v>10</v>
      </c>
      <c r="D27" s="50" t="s">
        <v>294</v>
      </c>
      <c r="E27" s="3" t="s">
        <v>6</v>
      </c>
      <c r="F27" s="2">
        <v>6</v>
      </c>
      <c r="G27" s="86"/>
      <c r="H27" s="72">
        <f t="shared" si="0"/>
        <v>0</v>
      </c>
      <c r="K27" s="185"/>
    </row>
    <row r="28" spans="1:11" outlineLevel="1" x14ac:dyDescent="0.2">
      <c r="A28" s="16"/>
      <c r="B28" s="17"/>
      <c r="C28" s="50"/>
      <c r="D28" s="50"/>
      <c r="G28" s="86"/>
      <c r="H28" s="82"/>
      <c r="K28" s="185"/>
    </row>
    <row r="29" spans="1:11" outlineLevel="1" x14ac:dyDescent="0.2">
      <c r="A29" s="16"/>
      <c r="B29" s="17" t="s">
        <v>21</v>
      </c>
      <c r="C29" s="50"/>
      <c r="D29" s="50"/>
      <c r="E29" s="3" t="s">
        <v>22</v>
      </c>
      <c r="F29" s="2">
        <v>1</v>
      </c>
      <c r="G29" s="86"/>
      <c r="H29" s="72">
        <f>G29*F29</f>
        <v>0</v>
      </c>
      <c r="K29" s="185"/>
    </row>
    <row r="30" spans="1:11" outlineLevel="1" x14ac:dyDescent="0.2">
      <c r="A30" s="16"/>
      <c r="B30" s="17"/>
      <c r="C30" s="34"/>
      <c r="D30" s="34"/>
      <c r="G30" s="86"/>
      <c r="H30" s="72"/>
      <c r="K30" s="113"/>
    </row>
    <row r="31" spans="1:11" ht="12" outlineLevel="1" thickBot="1" x14ac:dyDescent="0.25">
      <c r="A31" s="16"/>
      <c r="B31" s="11"/>
      <c r="C31" s="11"/>
      <c r="D31" s="34"/>
      <c r="G31" s="86"/>
      <c r="H31" s="82"/>
      <c r="K31" s="113"/>
    </row>
    <row r="32" spans="1:11" ht="18.75" thickBot="1" x14ac:dyDescent="0.25">
      <c r="B32" s="65" t="s">
        <v>259</v>
      </c>
      <c r="C32" s="66"/>
      <c r="D32" s="66"/>
      <c r="E32" s="90"/>
      <c r="F32" s="73"/>
      <c r="G32" s="91"/>
      <c r="H32" s="74">
        <f>SUM(H18:H31)</f>
        <v>0</v>
      </c>
      <c r="K32" s="113"/>
    </row>
    <row r="33" spans="3:11" x14ac:dyDescent="0.2">
      <c r="K33" s="113"/>
    </row>
    <row r="34" spans="3:11" x14ac:dyDescent="0.2">
      <c r="K34" s="113"/>
    </row>
    <row r="35" spans="3:11" x14ac:dyDescent="0.2">
      <c r="C35" s="157"/>
      <c r="K35" s="113"/>
    </row>
    <row r="36" spans="3:11" x14ac:dyDescent="0.2">
      <c r="C36" s="157"/>
      <c r="K36" s="113"/>
    </row>
    <row r="37" spans="3:11" x14ac:dyDescent="0.2">
      <c r="C37" s="157"/>
      <c r="K37" s="113"/>
    </row>
    <row r="38" spans="3:11" x14ac:dyDescent="0.2">
      <c r="C38" s="157"/>
      <c r="K38" s="113"/>
    </row>
    <row r="39" spans="3:11" x14ac:dyDescent="0.2">
      <c r="C39" s="157"/>
      <c r="K39" s="113"/>
    </row>
    <row r="40" spans="3:11" x14ac:dyDescent="0.2">
      <c r="C40" s="157"/>
      <c r="K40" s="113"/>
    </row>
    <row r="41" spans="3:11" x14ac:dyDescent="0.2">
      <c r="C41" s="157"/>
      <c r="I41" s="7"/>
      <c r="J41" s="7"/>
      <c r="K41" s="113"/>
    </row>
    <row r="42" spans="3:11" x14ac:dyDescent="0.2">
      <c r="K42" s="113"/>
    </row>
    <row r="43" spans="3:11" x14ac:dyDescent="0.2">
      <c r="K43" s="113"/>
    </row>
    <row r="44" spans="3:11" x14ac:dyDescent="0.2">
      <c r="K44" s="113"/>
    </row>
    <row r="45" spans="3:11" x14ac:dyDescent="0.2">
      <c r="K45" s="113"/>
    </row>
    <row r="46" spans="3:11" x14ac:dyDescent="0.2">
      <c r="K46" s="113"/>
    </row>
    <row r="47" spans="3:11" x14ac:dyDescent="0.2">
      <c r="K47" s="113"/>
    </row>
    <row r="48" spans="3:11" x14ac:dyDescent="0.2">
      <c r="K48" s="115"/>
    </row>
    <row r="49" spans="11:11" x14ac:dyDescent="0.2">
      <c r="K49" s="113"/>
    </row>
    <row r="50" spans="11:11" x14ac:dyDescent="0.2">
      <c r="K50" s="113"/>
    </row>
    <row r="51" spans="11:11" x14ac:dyDescent="0.2">
      <c r="K51" s="113"/>
    </row>
    <row r="52" spans="11:11" x14ac:dyDescent="0.2">
      <c r="K52" s="113"/>
    </row>
    <row r="53" spans="11:11" x14ac:dyDescent="0.2">
      <c r="K53" s="113"/>
    </row>
    <row r="54" spans="11:11" x14ac:dyDescent="0.2">
      <c r="K54" s="113"/>
    </row>
    <row r="55" spans="11:11" x14ac:dyDescent="0.2">
      <c r="K55" s="113"/>
    </row>
    <row r="56" spans="11:11" x14ac:dyDescent="0.2">
      <c r="K56" s="113"/>
    </row>
    <row r="57" spans="11:11" x14ac:dyDescent="0.2">
      <c r="K57" s="113"/>
    </row>
    <row r="58" spans="11:11" x14ac:dyDescent="0.2">
      <c r="K58" s="113"/>
    </row>
    <row r="59" spans="11:11" x14ac:dyDescent="0.2">
      <c r="K59" s="113"/>
    </row>
    <row r="60" spans="11:11" x14ac:dyDescent="0.2">
      <c r="K60" s="113"/>
    </row>
    <row r="61" spans="11:11" x14ac:dyDescent="0.2">
      <c r="K61" s="113"/>
    </row>
    <row r="62" spans="11:11" x14ac:dyDescent="0.2">
      <c r="K62" s="115"/>
    </row>
    <row r="63" spans="11:11" x14ac:dyDescent="0.2">
      <c r="K63" s="113"/>
    </row>
    <row r="64" spans="11:11" x14ac:dyDescent="0.2">
      <c r="K64" s="115"/>
    </row>
    <row r="65" spans="7:11" x14ac:dyDescent="0.2">
      <c r="K65" s="113"/>
    </row>
    <row r="66" spans="7:11" x14ac:dyDescent="0.2">
      <c r="K66" s="113"/>
    </row>
    <row r="67" spans="7:11" x14ac:dyDescent="0.2">
      <c r="K67" s="113"/>
    </row>
    <row r="68" spans="7:11" x14ac:dyDescent="0.2">
      <c r="K68" s="113"/>
    </row>
    <row r="69" spans="7:11" ht="76.150000000000006" customHeight="1" x14ac:dyDescent="0.2">
      <c r="K69" s="113"/>
    </row>
    <row r="70" spans="7:11" x14ac:dyDescent="0.2">
      <c r="K70" s="113"/>
    </row>
    <row r="71" spans="7:11" x14ac:dyDescent="0.2">
      <c r="K71" s="113"/>
    </row>
    <row r="72" spans="7:11" x14ac:dyDescent="0.2">
      <c r="K72" s="113"/>
    </row>
    <row r="73" spans="7:11" x14ac:dyDescent="0.2">
      <c r="K73" s="113"/>
    </row>
    <row r="74" spans="7:11" x14ac:dyDescent="0.2">
      <c r="K74" s="113"/>
    </row>
    <row r="75" spans="7:11" x14ac:dyDescent="0.2">
      <c r="K75" s="113"/>
    </row>
    <row r="76" spans="7:11" x14ac:dyDescent="0.2">
      <c r="K76" s="113"/>
    </row>
    <row r="77" spans="7:11" x14ac:dyDescent="0.2">
      <c r="K77" s="113"/>
    </row>
    <row r="78" spans="7:11" x14ac:dyDescent="0.2">
      <c r="G78" s="82"/>
      <c r="H78" s="82"/>
      <c r="K78" s="113"/>
    </row>
    <row r="79" spans="7:11" x14ac:dyDescent="0.2">
      <c r="K79" s="113"/>
    </row>
    <row r="80" spans="7:11" x14ac:dyDescent="0.2">
      <c r="K80" s="113"/>
    </row>
    <row r="81" spans="11:11" x14ac:dyDescent="0.2">
      <c r="K81" s="113"/>
    </row>
    <row r="82" spans="11:11" x14ac:dyDescent="0.2">
      <c r="K82" s="113"/>
    </row>
    <row r="83" spans="11:11" x14ac:dyDescent="0.2">
      <c r="K83" s="113"/>
    </row>
    <row r="84" spans="11:11" x14ac:dyDescent="0.2">
      <c r="K84" s="113"/>
    </row>
    <row r="85" spans="11:11" x14ac:dyDescent="0.2">
      <c r="K85" s="113"/>
    </row>
    <row r="86" spans="11:11" x14ac:dyDescent="0.2">
      <c r="K86" s="113"/>
    </row>
    <row r="87" spans="11:11" x14ac:dyDescent="0.2">
      <c r="K87" s="113"/>
    </row>
    <row r="88" spans="11:11" x14ac:dyDescent="0.2">
      <c r="K88" s="113"/>
    </row>
    <row r="89" spans="11:11" x14ac:dyDescent="0.2">
      <c r="K89" s="113"/>
    </row>
    <row r="90" spans="11:11" x14ac:dyDescent="0.2">
      <c r="K90" s="113"/>
    </row>
    <row r="91" spans="11:11" x14ac:dyDescent="0.2">
      <c r="K91" s="113"/>
    </row>
    <row r="92" spans="11:11" x14ac:dyDescent="0.2">
      <c r="K92" s="113"/>
    </row>
    <row r="93" spans="11:11" x14ac:dyDescent="0.2">
      <c r="K93" s="113"/>
    </row>
    <row r="94" spans="11:11" x14ac:dyDescent="0.2">
      <c r="K94" s="113"/>
    </row>
    <row r="95" spans="11:11" x14ac:dyDescent="0.2">
      <c r="K95" s="113"/>
    </row>
    <row r="96" spans="11:11" x14ac:dyDescent="0.2">
      <c r="K96" s="113"/>
    </row>
    <row r="97" spans="11:11" x14ac:dyDescent="0.2">
      <c r="K97" s="113"/>
    </row>
    <row r="98" spans="11:11" x14ac:dyDescent="0.2">
      <c r="K98" s="113"/>
    </row>
    <row r="99" spans="11:11" x14ac:dyDescent="0.2">
      <c r="K99" s="113"/>
    </row>
    <row r="100" spans="11:11" x14ac:dyDescent="0.2">
      <c r="K100" s="113"/>
    </row>
    <row r="101" spans="11:11" x14ac:dyDescent="0.2">
      <c r="K101" s="113"/>
    </row>
    <row r="102" spans="11:11" x14ac:dyDescent="0.2">
      <c r="K102" s="113"/>
    </row>
    <row r="103" spans="11:11" x14ac:dyDescent="0.2">
      <c r="K103" s="113"/>
    </row>
    <row r="104" spans="11:11" x14ac:dyDescent="0.2">
      <c r="K104" s="113"/>
    </row>
    <row r="105" spans="11:11" x14ac:dyDescent="0.2">
      <c r="K105" s="113"/>
    </row>
    <row r="127" spans="2:2" x14ac:dyDescent="0.2">
      <c r="B127" s="4" t="s">
        <v>39</v>
      </c>
    </row>
  </sheetData>
  <mergeCells count="7">
    <mergeCell ref="B14:I14"/>
    <mergeCell ref="K7:K16"/>
    <mergeCell ref="E6:H6"/>
    <mergeCell ref="A8:F9"/>
    <mergeCell ref="B11:F11"/>
    <mergeCell ref="B12:C12"/>
    <mergeCell ref="D12:I12"/>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K77"/>
  <sheetViews>
    <sheetView showZeros="0" view="pageBreakPreview" topLeftCell="B1" zoomScale="85" zoomScaleNormal="100" zoomScaleSheetLayoutView="85" workbookViewId="0">
      <selection activeCell="K1" sqref="K1:K1048576"/>
    </sheetView>
  </sheetViews>
  <sheetFormatPr baseColWidth="10" defaultColWidth="11.42578125" defaultRowHeight="11.25" outlineLevelRow="1" x14ac:dyDescent="0.2"/>
  <cols>
    <col min="1" max="1" width="6" style="5" hidden="1" customWidth="1"/>
    <col min="2" max="2" width="66.42578125" style="4" customWidth="1"/>
    <col min="3" max="3" width="7.85546875" style="4" customWidth="1"/>
    <col min="4" max="4" width="27.7109375" style="4" customWidth="1"/>
    <col min="5" max="5" width="6.5703125" style="3" customWidth="1"/>
    <col min="6" max="6" width="8.28515625" style="2" customWidth="1"/>
    <col min="7" max="7" width="13.85546875" style="1" customWidth="1"/>
    <col min="8" max="8" width="16.5703125" style="1" customWidth="1"/>
    <col min="9" max="9" width="2.140625" style="1" customWidth="1"/>
    <col min="10" max="10" width="6.85546875" style="1" customWidth="1"/>
    <col min="11" max="11" width="100.7109375" style="1" customWidth="1"/>
    <col min="12" max="16384" width="11.42578125" style="1"/>
  </cols>
  <sheetData>
    <row r="2" spans="1:11" ht="18" customHeight="1" x14ac:dyDescent="0.2"/>
    <row r="3" spans="1:11" ht="63" customHeight="1" x14ac:dyDescent="0.2">
      <c r="I3" s="135"/>
      <c r="K3" s="131"/>
    </row>
    <row r="4" spans="1:11" ht="31.5" customHeight="1" x14ac:dyDescent="0.25">
      <c r="D4" s="136"/>
      <c r="E4" s="230"/>
      <c r="F4" s="230"/>
      <c r="G4" s="230"/>
      <c r="H4" s="230"/>
      <c r="K4" s="131"/>
    </row>
    <row r="5" spans="1:11" ht="243.75" customHeight="1" x14ac:dyDescent="0.25">
      <c r="D5" s="136"/>
      <c r="E5" s="150"/>
      <c r="F5" s="150"/>
      <c r="G5" s="150"/>
      <c r="H5" s="150"/>
      <c r="K5" s="237"/>
    </row>
    <row r="6" spans="1:11" ht="71.25" customHeight="1" x14ac:dyDescent="0.2">
      <c r="D6" s="132"/>
      <c r="E6" s="133"/>
      <c r="F6" s="134"/>
      <c r="G6" s="135"/>
      <c r="H6" s="135"/>
      <c r="K6" s="237"/>
    </row>
    <row r="7" spans="1:11" ht="11.25" customHeight="1" x14ac:dyDescent="0.2">
      <c r="A7" s="231"/>
      <c r="B7" s="231"/>
      <c r="C7" s="231"/>
      <c r="D7" s="231"/>
      <c r="E7" s="231"/>
      <c r="F7" s="231"/>
      <c r="G7" s="116"/>
      <c r="H7" s="116"/>
      <c r="K7" s="237"/>
    </row>
    <row r="8" spans="1:11" ht="11.25" customHeight="1" x14ac:dyDescent="0.2">
      <c r="A8" s="231"/>
      <c r="B8" s="231"/>
      <c r="C8" s="231"/>
      <c r="D8" s="231"/>
      <c r="E8" s="231"/>
      <c r="F8" s="231"/>
      <c r="G8" s="116"/>
      <c r="H8" s="116"/>
      <c r="K8" s="237"/>
    </row>
    <row r="9" spans="1:11" ht="5.25" customHeight="1" x14ac:dyDescent="0.2">
      <c r="A9" s="32"/>
      <c r="B9" s="32"/>
      <c r="C9" s="32"/>
      <c r="D9" s="42"/>
      <c r="E9" s="32"/>
      <c r="F9" s="33"/>
      <c r="K9" s="237"/>
    </row>
    <row r="10" spans="1:11" ht="15" customHeight="1" x14ac:dyDescent="0.2">
      <c r="A10" s="32"/>
      <c r="B10" s="246"/>
      <c r="C10" s="247"/>
      <c r="D10" s="247"/>
      <c r="E10" s="247"/>
      <c r="F10" s="247"/>
      <c r="I10" s="117"/>
      <c r="J10" s="117"/>
      <c r="K10" s="237"/>
    </row>
    <row r="11" spans="1:11" ht="42.75" customHeight="1" x14ac:dyDescent="0.2">
      <c r="B11" s="248" t="s">
        <v>53</v>
      </c>
      <c r="C11" s="249"/>
      <c r="D11" s="250" t="s">
        <v>309</v>
      </c>
      <c r="E11" s="251"/>
      <c r="F11" s="251"/>
      <c r="G11" s="251"/>
      <c r="H11" s="251"/>
      <c r="I11" s="251"/>
      <c r="J11" s="117"/>
      <c r="K11" s="237"/>
    </row>
    <row r="12" spans="1:11" ht="11.25" customHeight="1" x14ac:dyDescent="0.2">
      <c r="B12" s="137"/>
      <c r="C12" s="137"/>
      <c r="D12" s="138"/>
      <c r="E12" s="138"/>
      <c r="F12" s="138"/>
      <c r="G12" s="138"/>
      <c r="H12" s="138"/>
      <c r="K12" s="237"/>
    </row>
    <row r="13" spans="1:11" ht="15" customHeight="1" x14ac:dyDescent="0.2">
      <c r="B13" s="244" t="s">
        <v>15</v>
      </c>
      <c r="C13" s="244"/>
      <c r="D13" s="244"/>
      <c r="E13" s="244"/>
      <c r="F13" s="244"/>
      <c r="G13" s="244"/>
      <c r="H13" s="244"/>
      <c r="I13" s="244"/>
      <c r="K13" s="237"/>
    </row>
    <row r="14" spans="1:11" ht="15" customHeight="1" x14ac:dyDescent="0.2">
      <c r="B14" s="130"/>
      <c r="C14" s="130"/>
      <c r="D14" s="148" t="s">
        <v>346</v>
      </c>
      <c r="E14" s="130"/>
      <c r="F14" s="130"/>
      <c r="G14" s="130"/>
      <c r="H14" s="130"/>
      <c r="K14" s="237"/>
    </row>
    <row r="15" spans="1:11" ht="12.75" customHeight="1" x14ac:dyDescent="0.2">
      <c r="A15" s="96"/>
      <c r="B15" s="158" t="s">
        <v>123</v>
      </c>
      <c r="C15" s="158"/>
      <c r="D15" s="126" t="s">
        <v>3</v>
      </c>
      <c r="E15" s="126" t="s">
        <v>2</v>
      </c>
      <c r="F15" s="127" t="s">
        <v>1</v>
      </c>
      <c r="G15" s="127" t="s">
        <v>128</v>
      </c>
      <c r="H15" s="127" t="s">
        <v>264</v>
      </c>
      <c r="K15" s="237"/>
    </row>
    <row r="16" spans="1:11" outlineLevel="1" x14ac:dyDescent="0.2">
      <c r="B16" s="15"/>
      <c r="C16" s="15"/>
      <c r="D16" s="14"/>
      <c r="E16" s="159"/>
      <c r="F16" s="160"/>
      <c r="G16" s="160"/>
      <c r="H16" s="160"/>
      <c r="J16" s="20"/>
      <c r="K16" s="237"/>
    </row>
    <row r="17" spans="1:11" outlineLevel="1" x14ac:dyDescent="0.2">
      <c r="B17" s="15"/>
      <c r="C17" s="14"/>
      <c r="D17" s="14"/>
      <c r="E17" s="159"/>
      <c r="F17" s="160"/>
      <c r="G17" s="86"/>
      <c r="H17" s="82"/>
      <c r="K17" s="237"/>
    </row>
    <row r="18" spans="1:11" outlineLevel="1" x14ac:dyDescent="0.2">
      <c r="B18" s="15" t="s">
        <v>124</v>
      </c>
      <c r="C18" s="14"/>
      <c r="D18" s="14"/>
      <c r="E18" s="159"/>
      <c r="F18" s="160"/>
      <c r="G18" s="86"/>
      <c r="H18" s="82"/>
      <c r="K18" s="115"/>
    </row>
    <row r="19" spans="1:11" outlineLevel="1" x14ac:dyDescent="0.2">
      <c r="B19" s="5" t="s">
        <v>14</v>
      </c>
      <c r="C19" s="21"/>
      <c r="D19" s="43"/>
      <c r="E19" s="161"/>
      <c r="F19" s="162"/>
      <c r="G19" s="86"/>
      <c r="H19" s="82"/>
      <c r="K19" s="176"/>
    </row>
    <row r="20" spans="1:11" ht="24" customHeight="1" outlineLevel="1" x14ac:dyDescent="0.2">
      <c r="A20" s="16"/>
      <c r="B20" s="17" t="s">
        <v>113</v>
      </c>
      <c r="C20" s="50" t="s">
        <v>10</v>
      </c>
      <c r="D20" s="50" t="s">
        <v>138</v>
      </c>
      <c r="E20" s="3" t="s">
        <v>4</v>
      </c>
      <c r="F20" s="163">
        <v>10</v>
      </c>
      <c r="G20" s="72"/>
      <c r="H20" s="72">
        <f>G20*F20</f>
        <v>0</v>
      </c>
      <c r="K20" s="113"/>
    </row>
    <row r="21" spans="1:11" ht="43.9" customHeight="1" outlineLevel="1" thickBot="1" x14ac:dyDescent="0.25">
      <c r="A21" s="16"/>
      <c r="B21" s="17" t="s">
        <v>55</v>
      </c>
      <c r="C21" s="50" t="s">
        <v>10</v>
      </c>
      <c r="D21" s="50" t="s">
        <v>138</v>
      </c>
      <c r="E21" s="3" t="s">
        <v>4</v>
      </c>
      <c r="F21" s="163">
        <v>15</v>
      </c>
      <c r="G21" s="72"/>
      <c r="H21" s="72">
        <f>G21*F21</f>
        <v>0</v>
      </c>
      <c r="K21" s="113"/>
    </row>
    <row r="22" spans="1:11" ht="14.25" customHeight="1" outlineLevel="1" thickBot="1" x14ac:dyDescent="0.25">
      <c r="A22" s="16"/>
      <c r="B22" s="152" t="s">
        <v>299</v>
      </c>
      <c r="C22" s="153"/>
      <c r="D22" s="154"/>
      <c r="E22" s="67"/>
      <c r="F22" s="164"/>
      <c r="G22" s="91"/>
      <c r="H22" s="94">
        <f>SUM(H19:H21)</f>
        <v>0</v>
      </c>
      <c r="K22" s="113"/>
    </row>
    <row r="23" spans="1:11" outlineLevel="1" x14ac:dyDescent="0.2">
      <c r="B23" s="39"/>
      <c r="C23" s="21"/>
      <c r="D23" s="43"/>
      <c r="E23" s="21"/>
      <c r="F23" s="162"/>
      <c r="G23" s="86"/>
      <c r="H23" s="82"/>
      <c r="K23" s="113"/>
    </row>
    <row r="24" spans="1:11" outlineLevel="1" x14ac:dyDescent="0.2">
      <c r="B24" s="15" t="s">
        <v>125</v>
      </c>
      <c r="C24" s="14"/>
      <c r="D24" s="14"/>
      <c r="E24" s="14"/>
      <c r="F24" s="160"/>
      <c r="G24" s="86"/>
      <c r="H24" s="82"/>
      <c r="K24" s="115"/>
    </row>
    <row r="25" spans="1:11" ht="22.5" outlineLevel="1" x14ac:dyDescent="0.2">
      <c r="B25" s="28" t="s">
        <v>23</v>
      </c>
      <c r="C25" s="14"/>
      <c r="D25" s="14"/>
      <c r="E25" s="14"/>
      <c r="F25" s="160"/>
      <c r="G25" s="86"/>
      <c r="H25" s="82"/>
      <c r="K25" s="113"/>
    </row>
    <row r="26" spans="1:11" ht="33.75" outlineLevel="1" x14ac:dyDescent="0.2">
      <c r="B26" s="39" t="s">
        <v>300</v>
      </c>
      <c r="C26" s="50" t="s">
        <v>10</v>
      </c>
      <c r="D26" s="50" t="s">
        <v>138</v>
      </c>
      <c r="E26" s="21" t="s">
        <v>6</v>
      </c>
      <c r="F26" s="162">
        <v>5</v>
      </c>
      <c r="G26" s="72"/>
      <c r="H26" s="72">
        <f>G26*F26</f>
        <v>0</v>
      </c>
      <c r="K26" s="113"/>
    </row>
    <row r="27" spans="1:11" outlineLevel="1" x14ac:dyDescent="0.2">
      <c r="B27" s="39"/>
      <c r="C27" s="21"/>
      <c r="D27" s="43"/>
      <c r="E27" s="21"/>
      <c r="F27" s="162"/>
      <c r="G27" s="72"/>
      <c r="H27" s="72"/>
      <c r="K27" s="113"/>
    </row>
    <row r="28" spans="1:11" ht="21.6" customHeight="1" outlineLevel="1" x14ac:dyDescent="0.2">
      <c r="B28" s="189" t="s">
        <v>301</v>
      </c>
      <c r="C28" s="21" t="s">
        <v>10</v>
      </c>
      <c r="D28" s="21" t="s">
        <v>12</v>
      </c>
      <c r="E28" s="21" t="s">
        <v>6</v>
      </c>
      <c r="F28" s="162">
        <v>3</v>
      </c>
      <c r="G28" s="72"/>
      <c r="H28" s="72">
        <f>G28*F28</f>
        <v>0</v>
      </c>
      <c r="K28" s="113"/>
    </row>
    <row r="29" spans="1:11" outlineLevel="1" x14ac:dyDescent="0.2">
      <c r="B29" s="39"/>
      <c r="C29" s="21"/>
      <c r="D29" s="43"/>
      <c r="E29" s="21"/>
      <c r="F29" s="162"/>
      <c r="G29" s="72"/>
      <c r="H29" s="82"/>
      <c r="K29" s="113"/>
    </row>
    <row r="30" spans="1:11" outlineLevel="1" x14ac:dyDescent="0.2">
      <c r="B30" s="189" t="s">
        <v>327</v>
      </c>
      <c r="C30" s="21" t="s">
        <v>10</v>
      </c>
      <c r="D30" s="21" t="s">
        <v>12</v>
      </c>
      <c r="E30" s="21" t="s">
        <v>6</v>
      </c>
      <c r="F30" s="162">
        <v>3</v>
      </c>
      <c r="G30" s="72"/>
      <c r="H30" s="72">
        <f>G30*F30</f>
        <v>0</v>
      </c>
      <c r="K30" s="113"/>
    </row>
    <row r="31" spans="1:11" outlineLevel="1" x14ac:dyDescent="0.2">
      <c r="B31" s="189"/>
      <c r="C31" s="21"/>
      <c r="D31" s="21"/>
      <c r="E31" s="21"/>
      <c r="F31" s="162"/>
      <c r="G31" s="72"/>
      <c r="H31" s="72"/>
      <c r="K31" s="185"/>
    </row>
    <row r="32" spans="1:11" ht="33.75" outlineLevel="1" x14ac:dyDescent="0.2">
      <c r="B32" s="39" t="s">
        <v>302</v>
      </c>
      <c r="C32" s="21" t="s">
        <v>10</v>
      </c>
      <c r="D32" s="21" t="s">
        <v>12</v>
      </c>
      <c r="E32" s="21" t="s">
        <v>6</v>
      </c>
      <c r="F32" s="162">
        <v>2</v>
      </c>
      <c r="G32" s="72"/>
      <c r="H32" s="72">
        <f>G32*F32</f>
        <v>0</v>
      </c>
      <c r="I32" s="7"/>
      <c r="J32" s="7"/>
      <c r="K32" s="113"/>
    </row>
    <row r="33" spans="1:11" outlineLevel="1" x14ac:dyDescent="0.2">
      <c r="B33" s="39"/>
      <c r="C33" s="21"/>
      <c r="D33" s="43"/>
      <c r="E33" s="21"/>
      <c r="F33" s="162"/>
      <c r="G33" s="72"/>
      <c r="H33" s="82"/>
      <c r="K33" s="113"/>
    </row>
    <row r="34" spans="1:11" ht="23.25" outlineLevel="1" thickBot="1" x14ac:dyDescent="0.25">
      <c r="B34" s="178" t="s">
        <v>303</v>
      </c>
      <c r="C34" s="21" t="s">
        <v>10</v>
      </c>
      <c r="D34" s="21" t="s">
        <v>138</v>
      </c>
      <c r="E34" s="21" t="s">
        <v>6</v>
      </c>
      <c r="F34" s="162">
        <v>4</v>
      </c>
      <c r="G34" s="72"/>
      <c r="H34" s="72">
        <f t="shared" ref="H34" si="0">G34*F34</f>
        <v>0</v>
      </c>
      <c r="K34" s="177"/>
    </row>
    <row r="35" spans="1:11" ht="14.25" customHeight="1" outlineLevel="1" thickBot="1" x14ac:dyDescent="0.25">
      <c r="A35" s="16"/>
      <c r="B35" s="78"/>
      <c r="C35" s="76"/>
      <c r="D35" s="77"/>
      <c r="E35" s="67"/>
      <c r="F35" s="164"/>
      <c r="G35" s="165"/>
      <c r="H35" s="94">
        <f>SUM(H26:H34)</f>
        <v>0</v>
      </c>
      <c r="K35" s="113"/>
    </row>
    <row r="36" spans="1:11" outlineLevel="1" x14ac:dyDescent="0.2">
      <c r="B36" s="39"/>
      <c r="C36" s="21"/>
      <c r="D36" s="43"/>
      <c r="E36" s="21"/>
      <c r="F36" s="162"/>
      <c r="G36" s="72"/>
      <c r="H36" s="82"/>
      <c r="K36" s="113"/>
    </row>
    <row r="37" spans="1:11" outlineLevel="1" x14ac:dyDescent="0.2">
      <c r="B37" s="15" t="s">
        <v>139</v>
      </c>
      <c r="C37" s="21"/>
      <c r="D37" s="43"/>
      <c r="E37" s="21"/>
      <c r="F37" s="162"/>
      <c r="G37" s="72"/>
      <c r="H37" s="82"/>
      <c r="K37" s="115"/>
    </row>
    <row r="38" spans="1:11" outlineLevel="1" x14ac:dyDescent="0.2">
      <c r="B38" s="39"/>
      <c r="C38" s="21"/>
      <c r="D38" s="43"/>
      <c r="E38" s="21"/>
      <c r="F38" s="162"/>
      <c r="G38" s="72"/>
      <c r="H38" s="82"/>
      <c r="K38" s="113"/>
    </row>
    <row r="39" spans="1:11" ht="33.75" outlineLevel="1" x14ac:dyDescent="0.2">
      <c r="B39" s="39" t="s">
        <v>347</v>
      </c>
      <c r="C39" s="21"/>
      <c r="D39" s="43"/>
      <c r="E39" s="21" t="s">
        <v>4</v>
      </c>
      <c r="F39" s="162">
        <v>25</v>
      </c>
      <c r="G39" s="72"/>
      <c r="H39" s="72">
        <f t="shared" ref="H39" si="1">G39*F39</f>
        <v>0</v>
      </c>
      <c r="K39" s="113"/>
    </row>
    <row r="40" spans="1:11" ht="12" outlineLevel="1" thickBot="1" x14ac:dyDescent="0.25">
      <c r="B40" s="180" t="s">
        <v>57</v>
      </c>
      <c r="C40" s="21"/>
      <c r="D40" s="43"/>
      <c r="E40" s="21" t="s">
        <v>7</v>
      </c>
      <c r="F40" s="162">
        <v>1</v>
      </c>
      <c r="G40" s="72"/>
      <c r="H40" s="72">
        <f t="shared" ref="H40" si="2">G40*F40</f>
        <v>0</v>
      </c>
      <c r="K40" s="179"/>
    </row>
    <row r="41" spans="1:11" ht="14.25" customHeight="1" outlineLevel="1" thickBot="1" x14ac:dyDescent="0.25">
      <c r="A41" s="16"/>
      <c r="B41" s="78" t="s">
        <v>299</v>
      </c>
      <c r="C41" s="76"/>
      <c r="D41" s="77"/>
      <c r="E41" s="67"/>
      <c r="F41" s="164"/>
      <c r="G41" s="165"/>
      <c r="H41" s="94">
        <f>SUM(H38:H40)</f>
        <v>0</v>
      </c>
      <c r="K41" s="120"/>
    </row>
    <row r="42" spans="1:11" outlineLevel="1" x14ac:dyDescent="0.2">
      <c r="B42" s="39"/>
      <c r="C42" s="21"/>
      <c r="D42" s="43"/>
      <c r="E42" s="21"/>
      <c r="F42" s="162"/>
      <c r="G42" s="72"/>
      <c r="H42" s="82"/>
      <c r="K42" s="113"/>
    </row>
    <row r="43" spans="1:11" outlineLevel="1" x14ac:dyDescent="0.2">
      <c r="B43" s="15" t="s">
        <v>137</v>
      </c>
      <c r="C43" s="21"/>
      <c r="D43" s="43"/>
      <c r="E43" s="21"/>
      <c r="F43" s="162"/>
      <c r="G43" s="72"/>
      <c r="H43" s="82"/>
      <c r="K43" s="173"/>
    </row>
    <row r="44" spans="1:11" ht="22.5" outlineLevel="1" x14ac:dyDescent="0.2">
      <c r="B44" s="28" t="s">
        <v>126</v>
      </c>
      <c r="C44" s="21"/>
      <c r="D44" s="43"/>
      <c r="E44" s="21"/>
      <c r="F44" s="162"/>
      <c r="G44" s="72"/>
      <c r="H44" s="82"/>
      <c r="K44" s="115"/>
    </row>
    <row r="45" spans="1:11" ht="33.75" outlineLevel="1" x14ac:dyDescent="0.2">
      <c r="B45" s="39" t="s">
        <v>348</v>
      </c>
      <c r="C45" s="21" t="s">
        <v>10</v>
      </c>
      <c r="D45" s="21" t="s">
        <v>268</v>
      </c>
      <c r="E45" s="21" t="s">
        <v>6</v>
      </c>
      <c r="F45" s="162">
        <v>2</v>
      </c>
      <c r="G45" s="72"/>
      <c r="H45" s="72">
        <f t="shared" ref="H45:H46" si="3">G45*F45</f>
        <v>0</v>
      </c>
      <c r="K45" s="113"/>
    </row>
    <row r="46" spans="1:11" ht="34.5" outlineLevel="1" thickBot="1" x14ac:dyDescent="0.25">
      <c r="B46" s="189" t="s">
        <v>348</v>
      </c>
      <c r="C46" s="21" t="s">
        <v>10</v>
      </c>
      <c r="D46" s="21" t="s">
        <v>273</v>
      </c>
      <c r="E46" s="21" t="s">
        <v>6</v>
      </c>
      <c r="F46" s="162">
        <v>2</v>
      </c>
      <c r="G46" s="72"/>
      <c r="H46" s="72">
        <f t="shared" si="3"/>
        <v>0</v>
      </c>
      <c r="K46" s="115"/>
    </row>
    <row r="47" spans="1:11" ht="14.25" customHeight="1" outlineLevel="1" thickBot="1" x14ac:dyDescent="0.25">
      <c r="A47" s="16"/>
      <c r="B47" s="78"/>
      <c r="C47" s="76"/>
      <c r="D47" s="77"/>
      <c r="E47" s="67"/>
      <c r="F47" s="164"/>
      <c r="G47" s="165"/>
      <c r="H47" s="94">
        <f>SUM(H45:H46)</f>
        <v>0</v>
      </c>
      <c r="K47" s="120"/>
    </row>
    <row r="48" spans="1:11" x14ac:dyDescent="0.2">
      <c r="F48" s="163"/>
      <c r="G48" s="72"/>
      <c r="H48" s="82"/>
      <c r="K48" s="113"/>
    </row>
    <row r="49" spans="1:11" ht="12" thickBot="1" x14ac:dyDescent="0.25">
      <c r="F49" s="163"/>
      <c r="G49" s="82"/>
      <c r="H49" s="82"/>
      <c r="K49" s="113"/>
    </row>
    <row r="50" spans="1:11" ht="18" customHeight="1" outlineLevel="1" thickBot="1" x14ac:dyDescent="0.25">
      <c r="A50" s="16"/>
      <c r="B50" s="78" t="s">
        <v>299</v>
      </c>
      <c r="C50" s="168"/>
      <c r="D50" s="169"/>
      <c r="E50" s="170"/>
      <c r="F50" s="171"/>
      <c r="G50" s="172"/>
      <c r="H50" s="109">
        <f>H22+H35+H41+H47</f>
        <v>0</v>
      </c>
      <c r="K50" s="113"/>
    </row>
    <row r="51" spans="1:11" x14ac:dyDescent="0.2">
      <c r="K51" s="113"/>
    </row>
    <row r="52" spans="1:11" x14ac:dyDescent="0.2">
      <c r="K52" s="113"/>
    </row>
    <row r="53" spans="1:11" x14ac:dyDescent="0.2">
      <c r="K53" s="113"/>
    </row>
    <row r="54" spans="1:11" x14ac:dyDescent="0.2">
      <c r="K54" s="113"/>
    </row>
    <row r="55" spans="1:11" x14ac:dyDescent="0.2">
      <c r="K55" s="113"/>
    </row>
    <row r="56" spans="1:11" x14ac:dyDescent="0.2">
      <c r="K56" s="113"/>
    </row>
    <row r="57" spans="1:11" x14ac:dyDescent="0.2">
      <c r="K57" s="113"/>
    </row>
    <row r="58" spans="1:11" x14ac:dyDescent="0.2">
      <c r="K58" s="113"/>
    </row>
    <row r="59" spans="1:11" x14ac:dyDescent="0.2">
      <c r="K59" s="113"/>
    </row>
    <row r="60" spans="1:11" x14ac:dyDescent="0.2">
      <c r="K60" s="113"/>
    </row>
    <row r="61" spans="1:11" x14ac:dyDescent="0.2">
      <c r="K61" s="113"/>
    </row>
    <row r="62" spans="1:11" x14ac:dyDescent="0.2">
      <c r="K62" s="113"/>
    </row>
    <row r="63" spans="1:11" x14ac:dyDescent="0.2">
      <c r="K63" s="113"/>
    </row>
    <row r="64" spans="1:11" x14ac:dyDescent="0.2">
      <c r="K64" s="113"/>
    </row>
    <row r="65" spans="11:11" x14ac:dyDescent="0.2">
      <c r="K65" s="113"/>
    </row>
    <row r="66" spans="11:11" x14ac:dyDescent="0.2">
      <c r="K66" s="113"/>
    </row>
    <row r="67" spans="11:11" x14ac:dyDescent="0.2">
      <c r="K67" s="113"/>
    </row>
    <row r="68" spans="11:11" x14ac:dyDescent="0.2">
      <c r="K68" s="113"/>
    </row>
    <row r="69" spans="11:11" x14ac:dyDescent="0.2">
      <c r="K69" s="113"/>
    </row>
    <row r="70" spans="11:11" x14ac:dyDescent="0.2">
      <c r="K70" s="113"/>
    </row>
    <row r="71" spans="11:11" x14ac:dyDescent="0.2">
      <c r="K71" s="113"/>
    </row>
    <row r="72" spans="11:11" x14ac:dyDescent="0.2">
      <c r="K72" s="113"/>
    </row>
    <row r="73" spans="11:11" x14ac:dyDescent="0.2">
      <c r="K73" s="113"/>
    </row>
    <row r="74" spans="11:11" x14ac:dyDescent="0.2">
      <c r="K74" s="113"/>
    </row>
    <row r="75" spans="11:11" x14ac:dyDescent="0.2">
      <c r="K75" s="113"/>
    </row>
    <row r="76" spans="11:11" x14ac:dyDescent="0.2">
      <c r="K76" s="113"/>
    </row>
    <row r="77" spans="11:11" x14ac:dyDescent="0.2">
      <c r="K77" s="113"/>
    </row>
  </sheetData>
  <mergeCells count="7">
    <mergeCell ref="E4:H4"/>
    <mergeCell ref="K5:K17"/>
    <mergeCell ref="A7:F8"/>
    <mergeCell ref="B10:F10"/>
    <mergeCell ref="B11:C11"/>
    <mergeCell ref="D11:I11"/>
    <mergeCell ref="B13:I13"/>
  </mergeCells>
  <pageMargins left="0.70866141732283472" right="0.70866141732283472" top="0.74803149606299213" bottom="0.74803149606299213" header="0.31496062992125984" footer="0.31496062992125984"/>
  <pageSetup paperSize="9" scale="59" fitToHeight="0" orientation="portrait" r:id="rId1"/>
  <rowBreaks count="2" manualBreakCount="2">
    <brk id="22" min="9" max="10" man="1"/>
    <brk id="41" min="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K122"/>
  <sheetViews>
    <sheetView showZeros="0" view="pageBreakPreview" topLeftCell="B63" zoomScale="85" zoomScaleNormal="100" zoomScaleSheetLayoutView="85" workbookViewId="0">
      <selection activeCell="K63" sqref="K1:K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3.85546875" style="1" customWidth="1"/>
    <col min="8" max="8" width="16.140625" style="82" customWidth="1"/>
    <col min="9" max="9" width="2.28515625" style="1" customWidth="1"/>
    <col min="10" max="10" width="6.140625" style="110" customWidth="1"/>
    <col min="11" max="11" width="103.85546875" style="110" customWidth="1"/>
    <col min="12" max="16384" width="11.42578125" style="1"/>
  </cols>
  <sheetData>
    <row r="2" spans="1:11" ht="63.75" customHeight="1" x14ac:dyDescent="0.2">
      <c r="D2" s="132"/>
      <c r="E2" s="133"/>
      <c r="F2" s="134"/>
      <c r="G2" s="134"/>
      <c r="H2" s="135"/>
    </row>
    <row r="3" spans="1:11" ht="32.25" customHeight="1" x14ac:dyDescent="0.2">
      <c r="D3" s="132"/>
      <c r="E3" s="133"/>
      <c r="F3" s="134"/>
      <c r="G3" s="134"/>
      <c r="H3" s="135"/>
      <c r="K3" s="131"/>
    </row>
    <row r="4" spans="1:11" ht="11.25" customHeight="1" x14ac:dyDescent="0.2">
      <c r="D4" s="132"/>
      <c r="E4" s="133"/>
      <c r="F4" s="134"/>
      <c r="G4" s="134"/>
      <c r="H4" s="135"/>
    </row>
    <row r="5" spans="1:11" x14ac:dyDescent="0.2">
      <c r="D5" s="132"/>
      <c r="E5" s="133"/>
      <c r="F5" s="134"/>
      <c r="G5" s="135"/>
      <c r="H5" s="149"/>
    </row>
    <row r="6" spans="1:11" ht="18.75" customHeight="1" x14ac:dyDescent="0.2">
      <c r="D6" s="132"/>
      <c r="E6" s="133"/>
      <c r="F6" s="134"/>
      <c r="G6" s="135"/>
      <c r="H6" s="149"/>
    </row>
    <row r="7" spans="1:11" ht="12.75" customHeight="1" x14ac:dyDescent="0.2">
      <c r="D7" s="132"/>
      <c r="E7" s="133"/>
      <c r="F7" s="134"/>
      <c r="G7" s="135"/>
      <c r="H7" s="149"/>
      <c r="K7" s="237"/>
    </row>
    <row r="8" spans="1:11" ht="72" customHeight="1" x14ac:dyDescent="0.2">
      <c r="D8" s="132"/>
      <c r="E8" s="133"/>
      <c r="F8" s="134"/>
      <c r="G8" s="135"/>
      <c r="H8" s="149"/>
      <c r="K8" s="237"/>
    </row>
    <row r="9" spans="1:11" ht="11.25" customHeight="1" x14ac:dyDescent="0.2">
      <c r="A9" s="231"/>
      <c r="B9" s="231"/>
      <c r="C9" s="231"/>
      <c r="D9" s="231"/>
      <c r="E9" s="231"/>
      <c r="F9" s="231"/>
      <c r="G9" s="231"/>
      <c r="H9" s="231"/>
      <c r="I9" s="231"/>
      <c r="K9" s="237"/>
    </row>
    <row r="10" spans="1:11" ht="11.25" customHeight="1" x14ac:dyDescent="0.2">
      <c r="A10" s="231"/>
      <c r="B10" s="231"/>
      <c r="C10" s="231"/>
      <c r="D10" s="231"/>
      <c r="E10" s="231"/>
      <c r="F10" s="231"/>
      <c r="G10" s="231"/>
      <c r="H10" s="231"/>
      <c r="I10" s="231"/>
      <c r="K10" s="237"/>
    </row>
    <row r="11" spans="1:11" ht="12.75" customHeight="1" x14ac:dyDescent="0.2">
      <c r="A11" s="32"/>
      <c r="B11" s="32"/>
      <c r="C11" s="32"/>
      <c r="D11" s="42"/>
      <c r="E11" s="32"/>
      <c r="F11" s="33"/>
      <c r="K11" s="237"/>
    </row>
    <row r="12" spans="1:11" ht="33" customHeight="1" x14ac:dyDescent="0.2">
      <c r="A12" s="32"/>
      <c r="B12" s="232" t="s">
        <v>53</v>
      </c>
      <c r="C12" s="233"/>
      <c r="D12" s="234" t="s">
        <v>85</v>
      </c>
      <c r="E12" s="235"/>
      <c r="F12" s="235"/>
      <c r="G12" s="235"/>
      <c r="H12" s="236"/>
      <c r="K12" s="237"/>
    </row>
    <row r="13" spans="1:11" ht="22.5" customHeight="1" x14ac:dyDescent="0.2">
      <c r="A13" s="32"/>
      <c r="B13" s="225" t="s">
        <v>15</v>
      </c>
      <c r="C13" s="225"/>
      <c r="D13" s="225"/>
      <c r="E13" s="225"/>
      <c r="F13" s="225"/>
      <c r="G13" s="225"/>
      <c r="H13" s="225"/>
      <c r="K13" s="237"/>
    </row>
    <row r="14" spans="1:11" ht="12.75" x14ac:dyDescent="0.2">
      <c r="D14" s="148" t="s">
        <v>346</v>
      </c>
      <c r="K14" s="237"/>
    </row>
    <row r="15" spans="1:11" s="7" customFormat="1" outlineLevel="1" x14ac:dyDescent="0.2">
      <c r="A15" s="16"/>
      <c r="B15" s="17"/>
      <c r="C15" s="57"/>
      <c r="D15" s="34"/>
      <c r="E15" s="21"/>
      <c r="F15" s="2"/>
      <c r="G15" s="8"/>
      <c r="H15" s="82"/>
      <c r="J15" s="110"/>
      <c r="K15" s="237"/>
    </row>
    <row r="16" spans="1:11" ht="11.25" customHeight="1" x14ac:dyDescent="0.2">
      <c r="A16" s="227"/>
      <c r="B16" s="228" t="s">
        <v>26</v>
      </c>
      <c r="C16" s="46"/>
      <c r="D16" s="45"/>
      <c r="E16" s="226"/>
      <c r="F16" s="229" t="s">
        <v>0</v>
      </c>
      <c r="G16" s="240" t="s">
        <v>127</v>
      </c>
      <c r="H16" s="240" t="s">
        <v>180</v>
      </c>
      <c r="J16" s="238"/>
      <c r="K16" s="237"/>
    </row>
    <row r="17" spans="1:11" ht="11.25" customHeight="1" x14ac:dyDescent="0.2">
      <c r="A17" s="227"/>
      <c r="B17" s="228"/>
      <c r="C17" s="46"/>
      <c r="D17" s="45"/>
      <c r="E17" s="226"/>
      <c r="F17" s="229"/>
      <c r="G17" s="240"/>
      <c r="H17" s="240"/>
      <c r="J17" s="238"/>
      <c r="K17" s="237"/>
    </row>
    <row r="18" spans="1:11" s="7" customFormat="1" outlineLevel="1" x14ac:dyDescent="0.2">
      <c r="A18" s="16"/>
      <c r="B18" s="239"/>
      <c r="C18" s="239"/>
      <c r="D18" s="239"/>
      <c r="E18" s="239"/>
      <c r="F18" s="239"/>
      <c r="G18" s="8"/>
      <c r="H18" s="82"/>
      <c r="J18" s="110"/>
      <c r="K18" s="113"/>
    </row>
    <row r="19" spans="1:11" outlineLevel="1" x14ac:dyDescent="0.2">
      <c r="A19" s="10"/>
      <c r="B19" s="9" t="s">
        <v>64</v>
      </c>
      <c r="C19" s="56"/>
      <c r="D19" s="35"/>
      <c r="G19" s="86"/>
      <c r="K19" s="96"/>
    </row>
    <row r="20" spans="1:11" outlineLevel="1" x14ac:dyDescent="0.2">
      <c r="A20" s="10"/>
      <c r="B20" s="9" t="s">
        <v>63</v>
      </c>
      <c r="C20" s="56"/>
      <c r="D20" s="35"/>
      <c r="G20" s="86"/>
      <c r="K20" s="96"/>
    </row>
    <row r="21" spans="1:11" ht="22.5" outlineLevel="1" x14ac:dyDescent="0.2">
      <c r="A21" s="10"/>
      <c r="B21" s="11" t="s">
        <v>176</v>
      </c>
      <c r="C21" s="56"/>
      <c r="D21" s="35"/>
      <c r="G21" s="72"/>
      <c r="H21" s="72"/>
    </row>
    <row r="22" spans="1:11" s="7" customFormat="1" outlineLevel="1" x14ac:dyDescent="0.2">
      <c r="A22" s="16"/>
      <c r="B22" s="17"/>
      <c r="C22" s="57"/>
      <c r="D22" s="34"/>
      <c r="E22" s="21"/>
      <c r="F22" s="2"/>
      <c r="G22" s="8"/>
      <c r="H22" s="82"/>
      <c r="J22" s="110"/>
      <c r="K22" s="110"/>
    </row>
    <row r="23" spans="1:11" outlineLevel="1" x14ac:dyDescent="0.2">
      <c r="A23" s="10"/>
      <c r="B23" s="9" t="s">
        <v>65</v>
      </c>
      <c r="C23" s="56"/>
      <c r="D23" s="35"/>
      <c r="G23" s="86"/>
      <c r="K23" s="96"/>
    </row>
    <row r="24" spans="1:11" ht="56.25" outlineLevel="1" x14ac:dyDescent="0.2">
      <c r="A24" s="10"/>
      <c r="B24" s="60" t="s">
        <v>178</v>
      </c>
      <c r="C24" s="80"/>
      <c r="D24" s="50" t="s">
        <v>177</v>
      </c>
      <c r="E24" s="3" t="s">
        <v>6</v>
      </c>
      <c r="F24" s="2">
        <v>1</v>
      </c>
      <c r="G24" s="72"/>
      <c r="H24" s="72">
        <f>G24*F24</f>
        <v>0</v>
      </c>
      <c r="K24" s="75"/>
    </row>
    <row r="25" spans="1:11" outlineLevel="1" x14ac:dyDescent="0.2">
      <c r="A25" s="10"/>
      <c r="B25" s="11"/>
      <c r="C25" s="11"/>
      <c r="D25" s="34"/>
      <c r="E25" s="93" t="s">
        <v>13</v>
      </c>
      <c r="F25" s="62"/>
      <c r="G25" s="87"/>
      <c r="H25" s="64">
        <f>SUM(H22:H24)</f>
        <v>0</v>
      </c>
    </row>
    <row r="26" spans="1:11" outlineLevel="1" x14ac:dyDescent="0.2">
      <c r="A26" s="10"/>
      <c r="B26" s="60"/>
      <c r="C26" s="80"/>
      <c r="D26" s="50"/>
      <c r="G26" s="72"/>
      <c r="H26" s="72"/>
    </row>
    <row r="27" spans="1:11" outlineLevel="1" x14ac:dyDescent="0.2">
      <c r="A27" s="10"/>
      <c r="B27" s="9" t="s">
        <v>66</v>
      </c>
      <c r="C27" s="56"/>
      <c r="D27" s="35"/>
      <c r="G27" s="86"/>
      <c r="K27" s="96"/>
    </row>
    <row r="28" spans="1:11" outlineLevel="1" x14ac:dyDescent="0.2">
      <c r="A28" s="10"/>
      <c r="B28" s="9" t="s">
        <v>67</v>
      </c>
      <c r="C28" s="56"/>
      <c r="D28" s="35"/>
      <c r="G28" s="86"/>
      <c r="K28" s="96"/>
    </row>
    <row r="29" spans="1:11" ht="91.5" customHeight="1" outlineLevel="1" x14ac:dyDescent="0.2">
      <c r="A29" s="10"/>
      <c r="B29" s="11" t="s">
        <v>129</v>
      </c>
      <c r="C29" s="56"/>
      <c r="D29" s="50" t="s">
        <v>179</v>
      </c>
      <c r="E29" s="3" t="s">
        <v>4</v>
      </c>
      <c r="F29" s="2">
        <v>25</v>
      </c>
      <c r="G29" s="72"/>
      <c r="H29" s="72">
        <f>G29*F29</f>
        <v>0</v>
      </c>
      <c r="K29" s="75"/>
    </row>
    <row r="30" spans="1:11" outlineLevel="1" x14ac:dyDescent="0.2">
      <c r="A30" s="10"/>
      <c r="B30" s="9"/>
      <c r="C30" s="56"/>
      <c r="D30" s="35"/>
      <c r="G30" s="6"/>
    </row>
    <row r="31" spans="1:11" outlineLevel="1" x14ac:dyDescent="0.2">
      <c r="A31" s="10"/>
      <c r="B31" s="9" t="s">
        <v>68</v>
      </c>
      <c r="C31" s="56"/>
      <c r="D31" s="35"/>
      <c r="G31" s="6"/>
      <c r="K31" s="96"/>
    </row>
    <row r="32" spans="1:11" outlineLevel="1" x14ac:dyDescent="0.2">
      <c r="A32" s="10"/>
      <c r="B32" s="9" t="s">
        <v>71</v>
      </c>
      <c r="C32" s="56"/>
      <c r="D32" s="35"/>
      <c r="G32" s="6"/>
      <c r="K32" s="96"/>
    </row>
    <row r="33" spans="1:11" s="7" customFormat="1" ht="33.75" outlineLevel="1" x14ac:dyDescent="0.2">
      <c r="A33" s="16"/>
      <c r="B33" s="17" t="s">
        <v>69</v>
      </c>
      <c r="C33" s="57"/>
      <c r="D33" s="34" t="s">
        <v>182</v>
      </c>
      <c r="E33" s="21" t="s">
        <v>28</v>
      </c>
      <c r="F33" s="2">
        <v>37</v>
      </c>
      <c r="G33" s="72"/>
      <c r="H33" s="72">
        <f>G33*F33</f>
        <v>0</v>
      </c>
      <c r="J33" s="110"/>
      <c r="K33" s="75"/>
    </row>
    <row r="34" spans="1:11" s="7" customFormat="1" ht="3.75" customHeight="1" outlineLevel="1" x14ac:dyDescent="0.2">
      <c r="A34" s="16"/>
      <c r="B34" s="17"/>
      <c r="C34" s="57"/>
      <c r="D34" s="50"/>
      <c r="E34" s="21"/>
      <c r="F34" s="2"/>
      <c r="G34" s="72"/>
      <c r="H34" s="72"/>
      <c r="J34" s="110"/>
      <c r="K34" s="110"/>
    </row>
    <row r="35" spans="1:11" outlineLevel="1" x14ac:dyDescent="0.2">
      <c r="A35" s="10"/>
      <c r="B35" s="9" t="s">
        <v>72</v>
      </c>
      <c r="C35" s="56"/>
      <c r="D35" s="35"/>
      <c r="G35" s="6"/>
      <c r="K35" s="96"/>
    </row>
    <row r="36" spans="1:11" s="7" customFormat="1" ht="22.5" outlineLevel="1" x14ac:dyDescent="0.2">
      <c r="A36" s="16"/>
      <c r="B36" s="17" t="s">
        <v>70</v>
      </c>
      <c r="C36" s="57"/>
      <c r="D36" s="50" t="s">
        <v>181</v>
      </c>
      <c r="E36" s="21" t="s">
        <v>6</v>
      </c>
      <c r="F36" s="2">
        <v>4</v>
      </c>
      <c r="G36" s="72"/>
      <c r="H36" s="72">
        <f>G36*F36</f>
        <v>0</v>
      </c>
      <c r="J36" s="110"/>
      <c r="K36" s="110"/>
    </row>
    <row r="37" spans="1:11" outlineLevel="1" x14ac:dyDescent="0.2">
      <c r="A37" s="10"/>
      <c r="B37" s="11"/>
      <c r="C37" s="11"/>
      <c r="D37" s="34"/>
      <c r="E37" s="61" t="s">
        <v>13</v>
      </c>
      <c r="F37" s="62"/>
      <c r="G37" s="63"/>
      <c r="H37" s="64">
        <f>SUM(H29:H36)</f>
        <v>0</v>
      </c>
    </row>
    <row r="38" spans="1:11" s="7" customFormat="1" outlineLevel="1" x14ac:dyDescent="0.2">
      <c r="A38" s="16"/>
      <c r="B38" s="17"/>
      <c r="C38" s="57"/>
      <c r="D38" s="50"/>
      <c r="E38" s="21"/>
      <c r="F38" s="2"/>
      <c r="G38" s="72"/>
      <c r="H38" s="72"/>
      <c r="J38" s="110"/>
      <c r="K38" s="110"/>
    </row>
    <row r="39" spans="1:11" s="7" customFormat="1" outlineLevel="1" x14ac:dyDescent="0.2">
      <c r="A39" s="16"/>
      <c r="B39" s="79" t="s">
        <v>75</v>
      </c>
      <c r="C39" s="57"/>
      <c r="D39" s="50"/>
      <c r="E39" s="21"/>
      <c r="F39" s="2"/>
      <c r="G39" s="72"/>
      <c r="H39" s="72"/>
      <c r="J39" s="110"/>
      <c r="K39" s="96"/>
    </row>
    <row r="40" spans="1:11" s="7" customFormat="1" outlineLevel="1" x14ac:dyDescent="0.2">
      <c r="A40" s="16"/>
      <c r="B40" s="9" t="s">
        <v>79</v>
      </c>
      <c r="C40" s="57"/>
      <c r="D40" s="50"/>
      <c r="E40" s="21"/>
      <c r="F40" s="2"/>
      <c r="G40" s="72"/>
      <c r="H40" s="72"/>
      <c r="J40" s="110"/>
      <c r="K40" s="96"/>
    </row>
    <row r="41" spans="1:11" s="7" customFormat="1" ht="67.5" outlineLevel="1" x14ac:dyDescent="0.2">
      <c r="A41" s="16"/>
      <c r="B41" s="17" t="s">
        <v>183</v>
      </c>
      <c r="C41" s="57"/>
      <c r="D41" s="50" t="s">
        <v>184</v>
      </c>
      <c r="E41" s="21" t="s">
        <v>5</v>
      </c>
      <c r="F41" s="2">
        <v>96</v>
      </c>
      <c r="G41" s="72"/>
      <c r="H41" s="72">
        <f>G41*F41</f>
        <v>0</v>
      </c>
      <c r="J41" s="110"/>
      <c r="K41" s="75"/>
    </row>
    <row r="42" spans="1:11" s="7" customFormat="1" outlineLevel="1" x14ac:dyDescent="0.2">
      <c r="A42" s="16"/>
      <c r="B42" s="17"/>
      <c r="C42" s="57"/>
      <c r="D42" s="50"/>
      <c r="E42" s="21"/>
      <c r="F42" s="2"/>
      <c r="G42" s="72"/>
      <c r="H42" s="72"/>
      <c r="J42" s="110"/>
      <c r="K42" s="110"/>
    </row>
    <row r="43" spans="1:11" outlineLevel="1" x14ac:dyDescent="0.2">
      <c r="A43" s="10"/>
      <c r="B43" s="9" t="s">
        <v>80</v>
      </c>
      <c r="C43" s="56"/>
      <c r="D43" s="35"/>
      <c r="G43" s="6"/>
      <c r="K43" s="96"/>
    </row>
    <row r="44" spans="1:11" s="7" customFormat="1" ht="22.5" outlineLevel="1" x14ac:dyDescent="0.2">
      <c r="A44" s="16"/>
      <c r="B44" s="17" t="s">
        <v>73</v>
      </c>
      <c r="C44" s="57"/>
      <c r="D44" s="50" t="s">
        <v>74</v>
      </c>
      <c r="E44" s="21" t="s">
        <v>5</v>
      </c>
      <c r="F44" s="2">
        <v>27</v>
      </c>
      <c r="G44" s="72"/>
      <c r="H44" s="72">
        <f>G44*F44</f>
        <v>0</v>
      </c>
      <c r="J44" s="110"/>
      <c r="K44" s="110"/>
    </row>
    <row r="45" spans="1:11" s="7" customFormat="1" ht="22.5" outlineLevel="1" x14ac:dyDescent="0.2">
      <c r="A45" s="16"/>
      <c r="B45" s="17" t="s">
        <v>76</v>
      </c>
      <c r="C45" s="57"/>
      <c r="D45" s="50" t="s">
        <v>77</v>
      </c>
      <c r="E45" s="21" t="s">
        <v>5</v>
      </c>
      <c r="F45" s="2">
        <v>37</v>
      </c>
      <c r="G45" s="72"/>
      <c r="H45" s="72">
        <f>G45*F45</f>
        <v>0</v>
      </c>
      <c r="J45" s="110"/>
      <c r="K45" s="75"/>
    </row>
    <row r="46" spans="1:11" s="7" customFormat="1" ht="22.5" outlineLevel="1" x14ac:dyDescent="0.2">
      <c r="A46" s="16"/>
      <c r="B46" s="17" t="s">
        <v>130</v>
      </c>
      <c r="C46" s="57"/>
      <c r="D46" s="197" t="s">
        <v>78</v>
      </c>
      <c r="E46" s="21" t="s">
        <v>4</v>
      </c>
      <c r="F46" s="2">
        <v>37</v>
      </c>
      <c r="G46" s="72"/>
      <c r="H46" s="72">
        <f>G46*F46</f>
        <v>0</v>
      </c>
      <c r="J46" s="110"/>
      <c r="K46" s="75"/>
    </row>
    <row r="47" spans="1:11" s="7" customFormat="1" outlineLevel="1" x14ac:dyDescent="0.2">
      <c r="A47" s="16"/>
      <c r="B47" s="17"/>
      <c r="C47" s="57"/>
      <c r="D47" s="50"/>
      <c r="E47" s="21"/>
      <c r="F47" s="2"/>
      <c r="G47" s="72"/>
      <c r="H47" s="72"/>
      <c r="J47" s="186"/>
      <c r="K47" s="183"/>
    </row>
    <row r="48" spans="1:11" outlineLevel="1" x14ac:dyDescent="0.2">
      <c r="A48" s="10"/>
      <c r="B48" s="9" t="s">
        <v>185</v>
      </c>
      <c r="C48" s="56"/>
      <c r="D48" s="35"/>
      <c r="G48" s="6"/>
      <c r="J48" s="186"/>
      <c r="K48" s="181"/>
    </row>
    <row r="49" spans="1:11" outlineLevel="1" x14ac:dyDescent="0.2">
      <c r="B49" s="11" t="s">
        <v>172</v>
      </c>
      <c r="C49" s="11"/>
      <c r="D49" s="187"/>
      <c r="G49" s="72"/>
      <c r="H49" s="72"/>
      <c r="J49" s="186"/>
      <c r="K49" s="185"/>
    </row>
    <row r="50" spans="1:11" ht="106.5" customHeight="1" outlineLevel="1" x14ac:dyDescent="0.2">
      <c r="B50" s="11" t="s">
        <v>173</v>
      </c>
      <c r="C50" s="11"/>
      <c r="D50" s="187"/>
      <c r="G50" s="72"/>
      <c r="H50" s="72"/>
      <c r="J50" s="186"/>
      <c r="K50" s="185"/>
    </row>
    <row r="51" spans="1:11" ht="105.75" customHeight="1" outlineLevel="1" x14ac:dyDescent="0.2">
      <c r="B51" s="11" t="s">
        <v>188</v>
      </c>
      <c r="C51" s="11"/>
      <c r="D51" s="50" t="s">
        <v>152</v>
      </c>
      <c r="E51" s="3" t="s">
        <v>4</v>
      </c>
      <c r="F51" s="2">
        <v>15</v>
      </c>
      <c r="G51" s="72"/>
      <c r="H51" s="72">
        <f t="shared" ref="H51" si="0">G51*F51</f>
        <v>0</v>
      </c>
      <c r="J51" s="186"/>
      <c r="K51" s="185"/>
    </row>
    <row r="52" spans="1:11" s="7" customFormat="1" outlineLevel="1" x14ac:dyDescent="0.2">
      <c r="A52" s="16"/>
      <c r="B52" s="17"/>
      <c r="C52" s="57"/>
      <c r="D52" s="50"/>
      <c r="E52" s="21"/>
      <c r="F52" s="2"/>
      <c r="G52" s="72"/>
      <c r="H52" s="72"/>
      <c r="J52" s="110"/>
      <c r="K52" s="110"/>
    </row>
    <row r="53" spans="1:11" ht="13.5" customHeight="1" outlineLevel="1" x14ac:dyDescent="0.2">
      <c r="A53" s="10"/>
      <c r="B53" s="9" t="s">
        <v>81</v>
      </c>
      <c r="C53" s="51"/>
      <c r="D53" s="35"/>
      <c r="G53" s="6"/>
      <c r="K53" s="96"/>
    </row>
    <row r="54" spans="1:11" s="7" customFormat="1" ht="22.5" outlineLevel="1" x14ac:dyDescent="0.2">
      <c r="A54" s="16"/>
      <c r="B54" s="17" t="s">
        <v>189</v>
      </c>
      <c r="C54" s="57"/>
      <c r="D54" s="50" t="s">
        <v>177</v>
      </c>
      <c r="E54" s="21" t="s">
        <v>6</v>
      </c>
      <c r="F54" s="2">
        <v>4</v>
      </c>
      <c r="G54" s="72"/>
      <c r="H54" s="72">
        <f>G54*F54</f>
        <v>0</v>
      </c>
      <c r="J54" s="110"/>
      <c r="K54" s="75"/>
    </row>
    <row r="55" spans="1:11" s="7" customFormat="1" outlineLevel="1" x14ac:dyDescent="0.2">
      <c r="A55" s="16"/>
      <c r="B55" s="17"/>
      <c r="C55" s="57"/>
      <c r="D55" s="34"/>
      <c r="E55" s="21"/>
      <c r="F55" s="2"/>
      <c r="G55" s="8"/>
      <c r="H55" s="82"/>
      <c r="J55" s="110"/>
      <c r="K55" s="110"/>
    </row>
    <row r="56" spans="1:11" s="7" customFormat="1" ht="33.75" outlineLevel="1" x14ac:dyDescent="0.2">
      <c r="A56" s="16"/>
      <c r="B56" s="17" t="s">
        <v>190</v>
      </c>
      <c r="C56" s="50" t="s">
        <v>191</v>
      </c>
      <c r="D56" s="50" t="s">
        <v>29</v>
      </c>
      <c r="E56" s="21" t="s">
        <v>5</v>
      </c>
      <c r="F56" s="2">
        <v>100</v>
      </c>
      <c r="G56" s="72"/>
      <c r="H56" s="72">
        <f>G56*F56</f>
        <v>0</v>
      </c>
      <c r="J56" s="110"/>
      <c r="K56" s="75"/>
    </row>
    <row r="57" spans="1:11" s="7" customFormat="1" outlineLevel="1" x14ac:dyDescent="0.2">
      <c r="A57" s="16"/>
      <c r="B57" s="17" t="s">
        <v>82</v>
      </c>
      <c r="C57" s="50" t="s">
        <v>191</v>
      </c>
      <c r="D57" s="50" t="s">
        <v>83</v>
      </c>
      <c r="E57" s="21" t="s">
        <v>4</v>
      </c>
      <c r="F57" s="2">
        <v>50</v>
      </c>
      <c r="G57" s="72"/>
      <c r="H57" s="72">
        <f>G57*F57</f>
        <v>0</v>
      </c>
      <c r="J57" s="110"/>
      <c r="K57" s="110"/>
    </row>
    <row r="58" spans="1:11" s="7" customFormat="1" outlineLevel="1" x14ac:dyDescent="0.2">
      <c r="A58" s="16"/>
      <c r="B58" s="17"/>
      <c r="C58" s="50"/>
      <c r="D58" s="50"/>
      <c r="E58" s="21"/>
      <c r="F58" s="2"/>
      <c r="G58" s="72"/>
      <c r="H58" s="72"/>
      <c r="J58" s="110"/>
      <c r="K58" s="110"/>
    </row>
    <row r="59" spans="1:11" s="7" customFormat="1" ht="22.5" outlineLevel="1" x14ac:dyDescent="0.2">
      <c r="A59" s="16"/>
      <c r="B59" s="17" t="s">
        <v>192</v>
      </c>
      <c r="C59" s="50"/>
      <c r="D59" s="50" t="s">
        <v>30</v>
      </c>
      <c r="E59" s="21" t="s">
        <v>6</v>
      </c>
      <c r="F59" s="2">
        <v>6</v>
      </c>
      <c r="G59" s="72"/>
      <c r="H59" s="72">
        <f>G59*F59</f>
        <v>0</v>
      </c>
      <c r="J59" s="110"/>
      <c r="K59" s="110"/>
    </row>
    <row r="60" spans="1:11" s="7" customFormat="1" ht="22.5" outlineLevel="1" x14ac:dyDescent="0.2">
      <c r="A60" s="16"/>
      <c r="B60" s="17" t="s">
        <v>195</v>
      </c>
      <c r="C60" s="50" t="s">
        <v>191</v>
      </c>
      <c r="D60" s="50" t="s">
        <v>30</v>
      </c>
      <c r="E60" s="21" t="s">
        <v>6</v>
      </c>
      <c r="F60" s="2">
        <v>6</v>
      </c>
      <c r="G60" s="72"/>
      <c r="H60" s="72">
        <f>G60*F60</f>
        <v>0</v>
      </c>
      <c r="J60" s="110"/>
      <c r="K60" s="110"/>
    </row>
    <row r="61" spans="1:11" s="7" customFormat="1" ht="22.5" outlineLevel="1" x14ac:dyDescent="0.2">
      <c r="A61" s="16"/>
      <c r="B61" s="17" t="s">
        <v>84</v>
      </c>
      <c r="C61" s="50" t="s">
        <v>191</v>
      </c>
      <c r="D61" s="50" t="s">
        <v>193</v>
      </c>
      <c r="E61" s="21" t="s">
        <v>6</v>
      </c>
      <c r="F61" s="2">
        <v>2</v>
      </c>
      <c r="G61" s="72"/>
      <c r="H61" s="72">
        <f>G61*F61</f>
        <v>0</v>
      </c>
      <c r="J61" s="110"/>
      <c r="K61" s="110"/>
    </row>
    <row r="62" spans="1:11" s="7" customFormat="1" outlineLevel="1" x14ac:dyDescent="0.2">
      <c r="A62" s="16"/>
      <c r="B62" s="17"/>
      <c r="C62" s="50"/>
      <c r="D62" s="34"/>
      <c r="E62" s="21"/>
      <c r="F62" s="2"/>
      <c r="G62" s="8"/>
      <c r="H62" s="82"/>
      <c r="J62" s="110"/>
      <c r="K62" s="110"/>
    </row>
    <row r="63" spans="1:11" outlineLevel="1" x14ac:dyDescent="0.2">
      <c r="A63" s="10"/>
      <c r="B63" s="9" t="s">
        <v>341</v>
      </c>
      <c r="C63" s="51"/>
      <c r="D63" s="35"/>
      <c r="G63" s="6"/>
      <c r="K63" s="96"/>
    </row>
    <row r="64" spans="1:11" outlineLevel="1" x14ac:dyDescent="0.2">
      <c r="A64" s="10"/>
      <c r="B64" s="9"/>
      <c r="C64" s="51"/>
      <c r="D64" s="35"/>
      <c r="G64" s="6"/>
      <c r="K64" s="75"/>
    </row>
    <row r="65" spans="1:11" s="7" customFormat="1" outlineLevel="1" x14ac:dyDescent="0.2">
      <c r="A65" s="16"/>
      <c r="B65" s="17"/>
      <c r="C65" s="50"/>
      <c r="D65" s="50"/>
      <c r="E65" s="21"/>
      <c r="F65" s="2"/>
      <c r="G65" s="72"/>
      <c r="H65" s="72"/>
      <c r="J65" s="193"/>
      <c r="K65" s="193"/>
    </row>
    <row r="66" spans="1:11" s="7" customFormat="1" ht="22.5" outlineLevel="1" x14ac:dyDescent="0.2">
      <c r="A66" s="16"/>
      <c r="B66" s="17" t="s">
        <v>321</v>
      </c>
      <c r="C66" s="50" t="s">
        <v>10</v>
      </c>
      <c r="D66" s="50" t="s">
        <v>322</v>
      </c>
      <c r="E66" s="21" t="s">
        <v>5</v>
      </c>
      <c r="F66" s="2">
        <v>96</v>
      </c>
      <c r="G66" s="72"/>
      <c r="H66" s="72">
        <f>G66*F66</f>
        <v>0</v>
      </c>
      <c r="J66" s="193"/>
      <c r="K66" s="191"/>
    </row>
    <row r="67" spans="1:11" s="7" customFormat="1" ht="56.25" outlineLevel="1" x14ac:dyDescent="0.2">
      <c r="A67" s="16"/>
      <c r="B67" s="17" t="s">
        <v>323</v>
      </c>
      <c r="C67" s="50" t="s">
        <v>10</v>
      </c>
      <c r="D67" s="50" t="s">
        <v>322</v>
      </c>
      <c r="E67" s="21" t="s">
        <v>5</v>
      </c>
      <c r="F67" s="2">
        <v>96</v>
      </c>
      <c r="G67" s="72"/>
      <c r="H67" s="72">
        <f>G67*F67</f>
        <v>0</v>
      </c>
      <c r="J67" s="193"/>
      <c r="K67" s="191"/>
    </row>
    <row r="68" spans="1:11" s="7" customFormat="1" outlineLevel="1" x14ac:dyDescent="0.2">
      <c r="A68" s="16"/>
      <c r="B68" s="17"/>
      <c r="C68" s="50"/>
      <c r="D68" s="50"/>
      <c r="E68" s="21"/>
      <c r="F68" s="2"/>
      <c r="G68" s="72"/>
      <c r="H68" s="72"/>
      <c r="J68" s="110"/>
      <c r="K68" s="110"/>
    </row>
    <row r="69" spans="1:11" outlineLevel="1" x14ac:dyDescent="0.2">
      <c r="A69" s="10"/>
      <c r="B69" s="60"/>
      <c r="C69" s="80"/>
      <c r="D69" s="50"/>
      <c r="G69" s="72"/>
      <c r="H69" s="72"/>
    </row>
    <row r="70" spans="1:11" outlineLevel="1" x14ac:dyDescent="0.2">
      <c r="A70" s="10"/>
      <c r="B70" s="11"/>
      <c r="C70" s="11"/>
      <c r="D70" s="34"/>
      <c r="E70" s="61" t="s">
        <v>13</v>
      </c>
      <c r="F70" s="62"/>
      <c r="G70" s="63"/>
      <c r="H70" s="64">
        <f>SUM(H41:H68)</f>
        <v>0</v>
      </c>
    </row>
    <row r="71" spans="1:11" outlineLevel="1" x14ac:dyDescent="0.2">
      <c r="A71" s="10"/>
      <c r="B71" s="11"/>
      <c r="C71" s="11"/>
      <c r="D71" s="34"/>
      <c r="E71" s="41"/>
      <c r="F71" s="18"/>
      <c r="G71" s="6"/>
      <c r="H71" s="71"/>
    </row>
    <row r="72" spans="1:11" outlineLevel="1" x14ac:dyDescent="0.2">
      <c r="A72" s="10"/>
      <c r="B72" s="9" t="s">
        <v>199</v>
      </c>
      <c r="C72" s="51"/>
      <c r="D72" s="35"/>
      <c r="G72" s="6"/>
      <c r="K72" s="96"/>
    </row>
    <row r="73" spans="1:11" s="7" customFormat="1" ht="22.5" outlineLevel="1" x14ac:dyDescent="0.2">
      <c r="A73" s="16"/>
      <c r="B73" s="17" t="s">
        <v>84</v>
      </c>
      <c r="C73" s="50" t="s">
        <v>10</v>
      </c>
      <c r="D73" s="50" t="s">
        <v>196</v>
      </c>
      <c r="E73" s="21" t="s">
        <v>6</v>
      </c>
      <c r="F73" s="2">
        <v>2</v>
      </c>
      <c r="G73" s="72"/>
      <c r="H73" s="72">
        <f>G73*F73</f>
        <v>0</v>
      </c>
      <c r="J73" s="110"/>
      <c r="K73" s="110"/>
    </row>
    <row r="74" spans="1:11" s="7" customFormat="1" ht="22.5" outlineLevel="1" x14ac:dyDescent="0.2">
      <c r="A74" s="16"/>
      <c r="B74" s="17" t="s">
        <v>198</v>
      </c>
      <c r="C74" s="50" t="s">
        <v>10</v>
      </c>
      <c r="D74" s="187" t="s">
        <v>197</v>
      </c>
      <c r="E74" s="21" t="s">
        <v>6</v>
      </c>
      <c r="F74" s="2">
        <v>1</v>
      </c>
      <c r="G74" s="72"/>
      <c r="H74" s="72">
        <f>G74*F74</f>
        <v>0</v>
      </c>
      <c r="J74" s="186"/>
      <c r="K74" s="186"/>
    </row>
    <row r="75" spans="1:11" s="7" customFormat="1" ht="22.5" outlineLevel="1" x14ac:dyDescent="0.2">
      <c r="A75" s="16"/>
      <c r="B75" s="17" t="s">
        <v>198</v>
      </c>
      <c r="C75" s="50" t="s">
        <v>10</v>
      </c>
      <c r="D75" s="187" t="s">
        <v>200</v>
      </c>
      <c r="E75" s="21" t="s">
        <v>6</v>
      </c>
      <c r="F75" s="2">
        <v>1</v>
      </c>
      <c r="G75" s="72"/>
      <c r="H75" s="72">
        <f>G75*F75</f>
        <v>0</v>
      </c>
      <c r="J75" s="186"/>
      <c r="K75" s="186"/>
    </row>
    <row r="76" spans="1:11" s="7" customFormat="1" outlineLevel="1" x14ac:dyDescent="0.2">
      <c r="A76" s="16"/>
      <c r="B76" s="17" t="s">
        <v>213</v>
      </c>
      <c r="C76" s="50" t="s">
        <v>10</v>
      </c>
      <c r="D76" s="187" t="s">
        <v>30</v>
      </c>
      <c r="E76" s="21" t="s">
        <v>5</v>
      </c>
      <c r="F76" s="2">
        <v>8</v>
      </c>
      <c r="G76" s="72"/>
      <c r="H76" s="72">
        <f>G76*F76</f>
        <v>0</v>
      </c>
      <c r="J76" s="186"/>
      <c r="K76" s="186"/>
    </row>
    <row r="77" spans="1:11" outlineLevel="1" x14ac:dyDescent="0.2">
      <c r="A77" s="10"/>
      <c r="B77" s="60"/>
      <c r="C77" s="80"/>
      <c r="D77" s="50"/>
      <c r="G77" s="72"/>
      <c r="H77" s="72"/>
    </row>
    <row r="78" spans="1:11" outlineLevel="1" x14ac:dyDescent="0.2">
      <c r="A78" s="10"/>
      <c r="B78" s="11"/>
      <c r="C78" s="11"/>
      <c r="D78" s="34"/>
      <c r="E78" s="61" t="s">
        <v>13</v>
      </c>
      <c r="F78" s="62"/>
      <c r="G78" s="63"/>
      <c r="H78" s="64">
        <f>SUM(H73:H76)</f>
        <v>0</v>
      </c>
    </row>
    <row r="79" spans="1:11" outlineLevel="1" x14ac:dyDescent="0.2">
      <c r="A79" s="12"/>
      <c r="B79" s="11"/>
      <c r="C79" s="50"/>
      <c r="D79" s="34"/>
      <c r="G79" s="6"/>
    </row>
    <row r="80" spans="1:11" outlineLevel="1" x14ac:dyDescent="0.2">
      <c r="A80" s="10"/>
      <c r="B80" s="60"/>
      <c r="C80" s="80"/>
      <c r="D80" s="50"/>
      <c r="G80" s="72"/>
      <c r="H80" s="72"/>
    </row>
    <row r="81" spans="1:11" s="7" customFormat="1" ht="12" outlineLevel="1" thickBot="1" x14ac:dyDescent="0.25">
      <c r="A81" s="16"/>
      <c r="B81" s="17"/>
      <c r="C81" s="50"/>
      <c r="D81" s="34"/>
      <c r="E81" s="21"/>
      <c r="F81" s="2"/>
      <c r="G81" s="8"/>
      <c r="H81" s="82"/>
      <c r="J81" s="110"/>
      <c r="K81" s="110"/>
    </row>
    <row r="82" spans="1:11" s="107" customFormat="1" ht="24" customHeight="1" thickBot="1" x14ac:dyDescent="0.3">
      <c r="A82" s="102"/>
      <c r="B82" s="100" t="s">
        <v>259</v>
      </c>
      <c r="C82" s="103"/>
      <c r="D82" s="103"/>
      <c r="E82" s="104"/>
      <c r="F82" s="105"/>
      <c r="G82" s="106"/>
      <c r="H82" s="109">
        <f>H25+H37+H70+H78</f>
        <v>0</v>
      </c>
      <c r="J82" s="112"/>
      <c r="K82" s="112"/>
    </row>
    <row r="83" spans="1:11" s="7" customFormat="1" outlineLevel="1" x14ac:dyDescent="0.2">
      <c r="A83" s="16"/>
      <c r="B83" s="17"/>
      <c r="C83" s="50"/>
      <c r="D83" s="34"/>
      <c r="E83" s="21"/>
      <c r="F83" s="2"/>
      <c r="G83" s="8"/>
      <c r="H83" s="82"/>
      <c r="J83" s="110"/>
      <c r="K83" s="110"/>
    </row>
    <row r="84" spans="1:11" s="7" customFormat="1" ht="14.25" customHeight="1" outlineLevel="1" x14ac:dyDescent="0.2">
      <c r="A84" s="16"/>
      <c r="B84" s="17"/>
      <c r="C84" s="50"/>
      <c r="D84" s="34"/>
      <c r="E84" s="3"/>
      <c r="F84" s="2"/>
      <c r="G84" s="8"/>
      <c r="H84" s="82"/>
      <c r="J84" s="110"/>
      <c r="K84" s="110"/>
    </row>
    <row r="85" spans="1:11" s="7" customFormat="1" ht="14.25" customHeight="1" outlineLevel="1" x14ac:dyDescent="0.2">
      <c r="A85" s="16"/>
      <c r="B85" s="17"/>
      <c r="C85" s="34"/>
      <c r="D85" s="34"/>
      <c r="E85" s="3"/>
      <c r="F85" s="2"/>
      <c r="G85" s="8"/>
      <c r="H85" s="82"/>
      <c r="J85" s="110"/>
      <c r="K85" s="110"/>
    </row>
    <row r="86" spans="1:11" outlineLevel="1" x14ac:dyDescent="0.2">
      <c r="A86" s="10"/>
      <c r="B86" s="9"/>
      <c r="C86" s="51"/>
      <c r="D86" s="35"/>
      <c r="G86" s="6"/>
    </row>
    <row r="87" spans="1:11" outlineLevel="1" x14ac:dyDescent="0.2">
      <c r="A87" s="10"/>
      <c r="B87" s="9"/>
      <c r="C87" s="51"/>
      <c r="D87" s="35"/>
      <c r="G87" s="6"/>
    </row>
    <row r="88" spans="1:11" s="7" customFormat="1" outlineLevel="1" x14ac:dyDescent="0.2">
      <c r="A88" s="16"/>
      <c r="B88" s="17"/>
      <c r="C88" s="50"/>
      <c r="D88" s="34"/>
      <c r="E88" s="21"/>
      <c r="F88" s="2"/>
      <c r="G88" s="8"/>
      <c r="H88" s="82"/>
      <c r="J88" s="110"/>
      <c r="K88" s="110"/>
    </row>
    <row r="89" spans="1:11" s="7" customFormat="1" outlineLevel="1" x14ac:dyDescent="0.2">
      <c r="A89" s="16"/>
      <c r="B89" s="17"/>
      <c r="C89" s="50"/>
      <c r="D89" s="34"/>
      <c r="E89" s="21"/>
      <c r="F89" s="2"/>
      <c r="G89" s="8"/>
      <c r="H89" s="82"/>
      <c r="J89" s="110"/>
      <c r="K89" s="110"/>
    </row>
    <row r="90" spans="1:11" s="7" customFormat="1" ht="14.25" customHeight="1" outlineLevel="1" x14ac:dyDescent="0.2">
      <c r="A90" s="16"/>
      <c r="B90" s="17"/>
      <c r="C90" s="50"/>
      <c r="D90" s="34"/>
      <c r="E90" s="3"/>
      <c r="F90" s="2"/>
      <c r="G90" s="8"/>
      <c r="H90" s="82"/>
      <c r="J90" s="110"/>
      <c r="K90" s="110"/>
    </row>
    <row r="122" spans="1:11" s="4" customFormat="1" x14ac:dyDescent="0.2">
      <c r="A122" s="5"/>
      <c r="B122" s="4" t="s">
        <v>39</v>
      </c>
      <c r="E122" s="3"/>
      <c r="F122" s="2"/>
      <c r="G122" s="1"/>
      <c r="H122" s="82"/>
      <c r="I122" s="1"/>
      <c r="J122" s="110"/>
      <c r="K122" s="110"/>
    </row>
  </sheetData>
  <mergeCells count="14">
    <mergeCell ref="K7:K17"/>
    <mergeCell ref="J16:J17"/>
    <mergeCell ref="B18:F18"/>
    <mergeCell ref="B13:H13"/>
    <mergeCell ref="A16:A17"/>
    <mergeCell ref="B16:B17"/>
    <mergeCell ref="E16:E17"/>
    <mergeCell ref="F16:F17"/>
    <mergeCell ref="G16:G17"/>
    <mergeCell ref="H16:H17"/>
    <mergeCell ref="A9:F10"/>
    <mergeCell ref="G9:I10"/>
    <mergeCell ref="D12:H12"/>
    <mergeCell ref="B12:C12"/>
  </mergeCells>
  <pageMargins left="0.70866141732283472" right="0.70866141732283472" top="0.74803149606299213" bottom="0.74803149606299213" header="0.31496062992125984" footer="0.31496062992125984"/>
  <pageSetup paperSize="9" scale="56" fitToHeight="0" orientation="portrait" r:id="rId1"/>
  <rowBreaks count="1" manualBreakCount="1">
    <brk id="58"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4:L111"/>
  <sheetViews>
    <sheetView showZeros="0" view="pageBreakPreview" topLeftCell="C4" zoomScale="115" zoomScaleNormal="100" zoomScaleSheetLayoutView="115" workbookViewId="0">
      <selection activeCell="K4" sqref="K1:K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4.7109375" style="2" customWidth="1"/>
    <col min="8" max="8" width="15.5703125" style="1" customWidth="1"/>
    <col min="9" max="9" width="2" style="1" customWidth="1"/>
    <col min="10" max="10" width="6.140625" style="110" customWidth="1"/>
    <col min="11" max="11" width="100.7109375" style="110" customWidth="1"/>
    <col min="12" max="16384" width="11.42578125" style="1"/>
  </cols>
  <sheetData>
    <row r="4" spans="1:12" ht="15.75" x14ac:dyDescent="0.25">
      <c r="D4" s="136"/>
      <c r="E4" s="230"/>
      <c r="F4" s="230"/>
      <c r="G4" s="230"/>
      <c r="H4" s="230"/>
    </row>
    <row r="5" spans="1:12" ht="63.75" customHeight="1" x14ac:dyDescent="0.2">
      <c r="D5" s="132"/>
      <c r="E5" s="133"/>
      <c r="F5" s="134"/>
      <c r="G5" s="134"/>
      <c r="H5" s="135"/>
    </row>
    <row r="6" spans="1:12" ht="32.25" customHeight="1" x14ac:dyDescent="0.2">
      <c r="D6" s="132"/>
      <c r="E6" s="133"/>
      <c r="F6" s="134"/>
      <c r="G6" s="134"/>
      <c r="H6" s="135"/>
      <c r="K6" s="131"/>
    </row>
    <row r="7" spans="1:12" ht="11.25" customHeight="1" x14ac:dyDescent="0.2">
      <c r="D7" s="132"/>
      <c r="E7" s="133"/>
      <c r="F7" s="134"/>
      <c r="G7" s="134"/>
      <c r="H7" s="135"/>
      <c r="K7" s="237"/>
    </row>
    <row r="8" spans="1:12" ht="66.75" customHeight="1" x14ac:dyDescent="0.2">
      <c r="K8" s="237"/>
    </row>
    <row r="9" spans="1:12" ht="11.25" customHeight="1" x14ac:dyDescent="0.2">
      <c r="A9" s="231"/>
      <c r="B9" s="231"/>
      <c r="C9" s="231"/>
      <c r="D9" s="231"/>
      <c r="E9" s="231"/>
      <c r="F9" s="231"/>
      <c r="G9" s="85"/>
      <c r="H9" s="118"/>
      <c r="I9" s="118"/>
      <c r="J9" s="119"/>
      <c r="K9" s="237"/>
      <c r="L9" s="119"/>
    </row>
    <row r="10" spans="1:12" ht="11.25" customHeight="1" x14ac:dyDescent="0.2">
      <c r="A10" s="231"/>
      <c r="B10" s="231"/>
      <c r="C10" s="231"/>
      <c r="D10" s="231"/>
      <c r="E10" s="231"/>
      <c r="F10" s="231"/>
      <c r="G10" s="85"/>
      <c r="H10" s="118"/>
      <c r="I10" s="118"/>
      <c r="J10" s="119"/>
      <c r="K10" s="237"/>
      <c r="L10" s="119"/>
    </row>
    <row r="11" spans="1:12" ht="10.5" customHeight="1" x14ac:dyDescent="0.2">
      <c r="A11" s="99"/>
      <c r="B11" s="146"/>
      <c r="C11" s="146"/>
      <c r="D11" s="146"/>
      <c r="E11" s="146"/>
      <c r="F11" s="146"/>
      <c r="G11" s="146"/>
      <c r="H11" s="119"/>
      <c r="I11" s="119"/>
      <c r="J11" s="119"/>
      <c r="K11" s="237"/>
      <c r="L11" s="118"/>
    </row>
    <row r="12" spans="1:12" ht="45" customHeight="1" x14ac:dyDescent="0.2">
      <c r="A12" s="32"/>
      <c r="B12" s="242" t="s">
        <v>53</v>
      </c>
      <c r="C12" s="243"/>
      <c r="D12" s="235" t="s">
        <v>88</v>
      </c>
      <c r="E12" s="235"/>
      <c r="F12" s="235"/>
      <c r="G12" s="235"/>
      <c r="H12" s="236"/>
      <c r="K12" s="237"/>
    </row>
    <row r="13" spans="1:12" ht="22.5" customHeight="1" x14ac:dyDescent="0.2">
      <c r="A13" s="32"/>
      <c r="B13" s="225" t="s">
        <v>15</v>
      </c>
      <c r="C13" s="225"/>
      <c r="D13" s="225"/>
      <c r="E13" s="225"/>
      <c r="F13" s="225"/>
      <c r="G13" s="225"/>
      <c r="H13" s="225"/>
      <c r="K13" s="237"/>
    </row>
    <row r="14" spans="1:12" s="7" customFormat="1" ht="18" customHeight="1" outlineLevel="1" x14ac:dyDescent="0.2">
      <c r="A14" s="16"/>
      <c r="B14" s="241" t="s">
        <v>346</v>
      </c>
      <c r="C14" s="241"/>
      <c r="D14" s="241"/>
      <c r="E14" s="241"/>
      <c r="F14" s="241"/>
      <c r="G14" s="241"/>
      <c r="H14" s="241"/>
      <c r="J14" s="238"/>
      <c r="K14" s="237"/>
    </row>
    <row r="15" spans="1:12" ht="11.25" customHeight="1" x14ac:dyDescent="0.2">
      <c r="A15" s="227"/>
      <c r="B15" s="228" t="s">
        <v>31</v>
      </c>
      <c r="C15" s="226" t="s">
        <v>8</v>
      </c>
      <c r="D15" s="226" t="s">
        <v>9</v>
      </c>
      <c r="E15" s="226" t="s">
        <v>2</v>
      </c>
      <c r="F15" s="229" t="s">
        <v>131</v>
      </c>
      <c r="G15" s="240" t="s">
        <v>127</v>
      </c>
      <c r="H15" s="240" t="s">
        <v>180</v>
      </c>
      <c r="J15" s="238"/>
      <c r="K15" s="237"/>
    </row>
    <row r="16" spans="1:12" ht="11.25" customHeight="1" x14ac:dyDescent="0.2">
      <c r="A16" s="227"/>
      <c r="B16" s="228"/>
      <c r="C16" s="226"/>
      <c r="D16" s="226"/>
      <c r="E16" s="226"/>
      <c r="F16" s="229"/>
      <c r="G16" s="240"/>
      <c r="H16" s="240"/>
      <c r="K16" s="237"/>
    </row>
    <row r="17" spans="1:11" ht="10.5" customHeight="1" outlineLevel="1" x14ac:dyDescent="0.2">
      <c r="B17" s="15"/>
      <c r="C17" s="38"/>
      <c r="D17" s="14"/>
      <c r="E17" s="14"/>
      <c r="F17" s="13"/>
      <c r="G17" s="13"/>
      <c r="H17" s="82"/>
      <c r="K17" s="113"/>
    </row>
    <row r="18" spans="1:11" outlineLevel="1" x14ac:dyDescent="0.2">
      <c r="B18" s="11"/>
      <c r="C18" s="50"/>
      <c r="D18" s="34"/>
      <c r="H18" s="82"/>
      <c r="K18" s="96"/>
    </row>
    <row r="19" spans="1:11" outlineLevel="1" x14ac:dyDescent="0.2">
      <c r="A19" s="10"/>
      <c r="B19" s="9" t="s">
        <v>32</v>
      </c>
      <c r="C19" s="51"/>
      <c r="D19" s="35"/>
      <c r="H19" s="82"/>
      <c r="K19" s="96"/>
    </row>
    <row r="20" spans="1:11" ht="56.25" outlineLevel="1" x14ac:dyDescent="0.2">
      <c r="A20" s="10"/>
      <c r="B20" s="11" t="s">
        <v>207</v>
      </c>
      <c r="C20" s="51"/>
      <c r="D20" s="50" t="s">
        <v>201</v>
      </c>
      <c r="E20" s="3" t="s">
        <v>20</v>
      </c>
      <c r="F20" s="2">
        <v>1</v>
      </c>
      <c r="G20" s="72"/>
      <c r="H20" s="72">
        <f>G20*F20</f>
        <v>0</v>
      </c>
      <c r="K20" s="75"/>
    </row>
    <row r="21" spans="1:11" ht="90" outlineLevel="1" x14ac:dyDescent="0.2">
      <c r="A21" s="10"/>
      <c r="B21" s="11" t="s">
        <v>343</v>
      </c>
      <c r="C21" s="51"/>
      <c r="D21" s="50" t="s">
        <v>342</v>
      </c>
      <c r="E21" s="3" t="s">
        <v>20</v>
      </c>
      <c r="F21" s="2">
        <v>1</v>
      </c>
      <c r="G21" s="72"/>
      <c r="H21" s="72">
        <f>G21*F21</f>
        <v>0</v>
      </c>
      <c r="J21" s="222"/>
      <c r="K21" s="221"/>
    </row>
    <row r="22" spans="1:11" outlineLevel="1" x14ac:dyDescent="0.2">
      <c r="A22" s="10" t="s">
        <v>38</v>
      </c>
      <c r="B22" s="11"/>
      <c r="C22" s="51"/>
      <c r="D22" s="35"/>
    </row>
    <row r="23" spans="1:11" outlineLevel="1" x14ac:dyDescent="0.2">
      <c r="A23" s="10"/>
      <c r="B23" s="11"/>
      <c r="C23" s="11"/>
      <c r="D23" s="34"/>
      <c r="E23" s="61" t="s">
        <v>13</v>
      </c>
      <c r="F23" s="62"/>
      <c r="G23" s="62"/>
      <c r="H23" s="64">
        <f>SUM(H20:H22)</f>
        <v>0</v>
      </c>
    </row>
    <row r="24" spans="1:11" outlineLevel="1" x14ac:dyDescent="0.2">
      <c r="A24" s="10"/>
      <c r="B24" s="11"/>
      <c r="C24" s="51"/>
      <c r="D24" s="50"/>
      <c r="H24" s="72"/>
      <c r="K24" s="96"/>
    </row>
    <row r="25" spans="1:11" ht="54.75" customHeight="1" outlineLevel="1" x14ac:dyDescent="0.2">
      <c r="A25" s="10"/>
      <c r="B25" s="11"/>
      <c r="C25" s="51"/>
      <c r="D25" s="50"/>
      <c r="H25" s="72"/>
      <c r="J25" s="186"/>
      <c r="K25" s="183"/>
    </row>
    <row r="26" spans="1:11" ht="12.75" customHeight="1" outlineLevel="1" x14ac:dyDescent="0.2">
      <c r="A26" s="10"/>
      <c r="B26" s="9" t="s">
        <v>202</v>
      </c>
      <c r="C26" s="51"/>
      <c r="D26" s="35"/>
      <c r="H26" s="82"/>
      <c r="K26" s="115"/>
    </row>
    <row r="27" spans="1:11" s="7" customFormat="1" outlineLevel="1" x14ac:dyDescent="0.2">
      <c r="A27" s="16"/>
      <c r="B27" s="11" t="s">
        <v>204</v>
      </c>
      <c r="C27" s="57"/>
      <c r="D27" s="50" t="s">
        <v>203</v>
      </c>
      <c r="E27" s="3" t="s">
        <v>5</v>
      </c>
      <c r="F27" s="2">
        <v>92</v>
      </c>
      <c r="G27" s="72"/>
      <c r="H27" s="72">
        <f t="shared" ref="H27:H31" si="0">G27*F27</f>
        <v>0</v>
      </c>
      <c r="J27" s="186"/>
      <c r="K27" s="183"/>
    </row>
    <row r="28" spans="1:11" s="7" customFormat="1" ht="33.75" outlineLevel="1" x14ac:dyDescent="0.2">
      <c r="A28" s="16"/>
      <c r="B28" s="11" t="s">
        <v>314</v>
      </c>
      <c r="C28" s="57"/>
      <c r="D28" s="50" t="s">
        <v>203</v>
      </c>
      <c r="E28" s="3" t="s">
        <v>5</v>
      </c>
      <c r="F28" s="2">
        <v>92</v>
      </c>
      <c r="G28" s="72"/>
      <c r="H28" s="72">
        <f t="shared" si="0"/>
        <v>0</v>
      </c>
      <c r="J28" s="110"/>
      <c r="K28" s="75"/>
    </row>
    <row r="29" spans="1:11" s="7" customFormat="1" ht="27.75" customHeight="1" outlineLevel="1" x14ac:dyDescent="0.2">
      <c r="A29" s="16"/>
      <c r="B29" s="11" t="s">
        <v>210</v>
      </c>
      <c r="C29" s="57"/>
      <c r="D29" s="50" t="s">
        <v>203</v>
      </c>
      <c r="E29" s="3" t="s">
        <v>5</v>
      </c>
      <c r="F29" s="2">
        <v>92</v>
      </c>
      <c r="G29" s="72"/>
      <c r="H29" s="72">
        <f t="shared" si="0"/>
        <v>0</v>
      </c>
      <c r="J29" s="110"/>
      <c r="K29" s="75"/>
    </row>
    <row r="30" spans="1:11" s="7" customFormat="1" ht="27.75" customHeight="1" outlineLevel="1" x14ac:dyDescent="0.2">
      <c r="A30" s="16"/>
      <c r="B30" s="11" t="s">
        <v>208</v>
      </c>
      <c r="C30" s="57"/>
      <c r="D30" s="50" t="s">
        <v>203</v>
      </c>
      <c r="E30" s="3" t="s">
        <v>4</v>
      </c>
      <c r="F30" s="2">
        <v>37</v>
      </c>
      <c r="G30" s="72"/>
      <c r="H30" s="72">
        <f t="shared" si="0"/>
        <v>0</v>
      </c>
      <c r="J30" s="186"/>
      <c r="K30" s="183"/>
    </row>
    <row r="31" spans="1:11" s="7" customFormat="1" ht="27.75" customHeight="1" outlineLevel="1" x14ac:dyDescent="0.2">
      <c r="A31" s="16"/>
      <c r="B31" s="11" t="s">
        <v>211</v>
      </c>
      <c r="C31" s="57"/>
      <c r="D31" s="50" t="s">
        <v>203</v>
      </c>
      <c r="E31" s="3" t="s">
        <v>4</v>
      </c>
      <c r="F31" s="2">
        <v>37</v>
      </c>
      <c r="G31" s="72"/>
      <c r="H31" s="72">
        <f t="shared" si="0"/>
        <v>0</v>
      </c>
      <c r="J31" s="186"/>
      <c r="K31" s="183"/>
    </row>
    <row r="32" spans="1:11" s="7" customFormat="1" outlineLevel="1" x14ac:dyDescent="0.2">
      <c r="A32" s="16"/>
      <c r="B32" s="11"/>
      <c r="C32" s="57"/>
      <c r="D32" s="34"/>
      <c r="E32" s="21"/>
      <c r="F32" s="2"/>
      <c r="G32" s="2"/>
      <c r="H32" s="82"/>
      <c r="J32" s="110"/>
      <c r="K32" s="75"/>
    </row>
    <row r="33" spans="1:11" s="7" customFormat="1" outlineLevel="1" x14ac:dyDescent="0.2">
      <c r="A33" s="16"/>
      <c r="B33" s="11" t="s">
        <v>209</v>
      </c>
      <c r="C33" s="57"/>
      <c r="D33" s="50" t="s">
        <v>203</v>
      </c>
      <c r="E33" s="21" t="s">
        <v>6</v>
      </c>
      <c r="F33" s="2">
        <v>2</v>
      </c>
      <c r="G33" s="72"/>
      <c r="H33" s="72">
        <f>G33*F33</f>
        <v>0</v>
      </c>
      <c r="J33" s="110"/>
      <c r="K33" s="75"/>
    </row>
    <row r="34" spans="1:11" s="7" customFormat="1" ht="14.25" customHeight="1" outlineLevel="1" x14ac:dyDescent="0.2">
      <c r="A34" s="16"/>
      <c r="B34" s="17"/>
      <c r="C34" s="57"/>
      <c r="D34" s="34"/>
      <c r="E34" s="3"/>
      <c r="F34" s="2"/>
      <c r="G34" s="2"/>
      <c r="J34" s="110"/>
      <c r="K34" s="75"/>
    </row>
    <row r="35" spans="1:11" s="7" customFormat="1" ht="14.25" customHeight="1" outlineLevel="1" x14ac:dyDescent="0.2">
      <c r="A35" s="16"/>
      <c r="B35" s="11" t="s">
        <v>205</v>
      </c>
      <c r="C35" s="57"/>
      <c r="D35" s="50" t="s">
        <v>203</v>
      </c>
      <c r="E35" s="21" t="s">
        <v>6</v>
      </c>
      <c r="F35" s="2">
        <v>2</v>
      </c>
      <c r="G35" s="72"/>
      <c r="H35" s="72">
        <f>G35*F35</f>
        <v>0</v>
      </c>
      <c r="J35" s="110"/>
      <c r="K35" s="110"/>
    </row>
    <row r="36" spans="1:11" s="7" customFormat="1" outlineLevel="1" x14ac:dyDescent="0.2">
      <c r="A36" s="16"/>
      <c r="B36" s="11" t="s">
        <v>86</v>
      </c>
      <c r="C36" s="57"/>
      <c r="D36" s="34" t="s">
        <v>313</v>
      </c>
      <c r="E36" s="3" t="s">
        <v>6</v>
      </c>
      <c r="F36" s="2">
        <v>1</v>
      </c>
      <c r="G36" s="72"/>
      <c r="H36" s="72">
        <f>G36*F36</f>
        <v>0</v>
      </c>
      <c r="J36" s="110"/>
      <c r="K36" s="75"/>
    </row>
    <row r="37" spans="1:11" s="7" customFormat="1" outlineLevel="1" x14ac:dyDescent="0.2">
      <c r="A37" s="16"/>
      <c r="B37" s="11"/>
      <c r="C37" s="57"/>
      <c r="D37" s="34"/>
      <c r="E37" s="3"/>
      <c r="F37" s="2"/>
      <c r="G37" s="2"/>
      <c r="H37" s="72"/>
      <c r="J37" s="110"/>
      <c r="K37" s="110"/>
    </row>
    <row r="38" spans="1:11" s="7" customFormat="1" outlineLevel="1" x14ac:dyDescent="0.2">
      <c r="A38" s="16"/>
      <c r="B38" s="11"/>
      <c r="C38" s="57"/>
      <c r="D38" s="34"/>
      <c r="E38" s="3"/>
      <c r="F38" s="2"/>
      <c r="G38" s="2"/>
      <c r="H38" s="72"/>
      <c r="J38" s="111"/>
      <c r="K38" s="110"/>
    </row>
    <row r="39" spans="1:11" ht="45" outlineLevel="1" x14ac:dyDescent="0.2">
      <c r="A39" s="10"/>
      <c r="B39" s="11" t="s">
        <v>206</v>
      </c>
      <c r="C39" s="56"/>
      <c r="D39" s="50" t="s">
        <v>33</v>
      </c>
      <c r="E39" s="3" t="s">
        <v>4</v>
      </c>
      <c r="F39" s="2">
        <v>10</v>
      </c>
      <c r="G39" s="72"/>
      <c r="H39" s="72">
        <f>G39*F39</f>
        <v>0</v>
      </c>
      <c r="K39" s="75"/>
    </row>
    <row r="40" spans="1:11" outlineLevel="1" x14ac:dyDescent="0.2">
      <c r="A40" s="10"/>
      <c r="B40" s="11"/>
      <c r="C40" s="11"/>
      <c r="D40" s="34"/>
      <c r="E40" s="61" t="s">
        <v>13</v>
      </c>
      <c r="F40" s="62"/>
      <c r="G40" s="62"/>
      <c r="H40" s="64">
        <f>SUM(H27:H39)</f>
        <v>0</v>
      </c>
    </row>
    <row r="41" spans="1:11" outlineLevel="1" x14ac:dyDescent="0.2">
      <c r="A41" s="10"/>
      <c r="B41" s="11"/>
      <c r="C41" s="51"/>
      <c r="D41" s="50"/>
      <c r="H41" s="72"/>
    </row>
    <row r="42" spans="1:11" ht="14.25" customHeight="1" outlineLevel="1" x14ac:dyDescent="0.2">
      <c r="A42" s="10"/>
      <c r="B42" s="9" t="s">
        <v>87</v>
      </c>
      <c r="C42" s="51"/>
      <c r="D42" s="35"/>
      <c r="K42" s="114"/>
    </row>
    <row r="43" spans="1:11" s="7" customFormat="1" ht="22.5" outlineLevel="1" x14ac:dyDescent="0.2">
      <c r="A43" s="16"/>
      <c r="B43" s="11" t="s">
        <v>212</v>
      </c>
      <c r="C43" s="57"/>
      <c r="D43" s="50" t="s">
        <v>203</v>
      </c>
      <c r="E43" s="3" t="s">
        <v>6</v>
      </c>
      <c r="F43" s="2">
        <v>2</v>
      </c>
      <c r="G43" s="72"/>
      <c r="H43" s="72">
        <f>G43*F43</f>
        <v>0</v>
      </c>
      <c r="J43" s="186"/>
      <c r="K43" s="183"/>
    </row>
    <row r="44" spans="1:11" outlineLevel="1" x14ac:dyDescent="0.2">
      <c r="A44" s="10"/>
      <c r="B44" s="9"/>
      <c r="C44" s="51"/>
      <c r="D44" s="35"/>
    </row>
    <row r="45" spans="1:11" s="7" customFormat="1" ht="33.75" outlineLevel="1" x14ac:dyDescent="0.2">
      <c r="A45" s="16"/>
      <c r="B45" s="11" t="s">
        <v>312</v>
      </c>
      <c r="C45" s="57"/>
      <c r="D45" s="50" t="s">
        <v>233</v>
      </c>
      <c r="E45" s="3" t="s">
        <v>7</v>
      </c>
      <c r="F45" s="2">
        <v>1</v>
      </c>
      <c r="G45" s="72"/>
      <c r="H45" s="72">
        <f t="shared" ref="H45" si="1">G45*F45</f>
        <v>0</v>
      </c>
      <c r="J45" s="186"/>
      <c r="K45" s="183"/>
    </row>
    <row r="46" spans="1:11" s="7" customFormat="1" outlineLevel="1" x14ac:dyDescent="0.2">
      <c r="A46" s="16"/>
      <c r="B46" s="17"/>
      <c r="C46" s="50"/>
      <c r="D46" s="34"/>
      <c r="E46" s="21"/>
      <c r="F46" s="2"/>
      <c r="G46" s="2"/>
      <c r="H46" s="72"/>
      <c r="J46" s="110"/>
      <c r="K46" s="96"/>
    </row>
    <row r="47" spans="1:11" outlineLevel="1" x14ac:dyDescent="0.2">
      <c r="A47" s="10"/>
      <c r="B47" s="11"/>
      <c r="C47" s="11"/>
      <c r="D47" s="34"/>
      <c r="E47" s="61" t="s">
        <v>13</v>
      </c>
      <c r="F47" s="62"/>
      <c r="G47" s="62"/>
      <c r="H47" s="64">
        <f>SUM(H43:H45)</f>
        <v>0</v>
      </c>
    </row>
    <row r="48" spans="1:11" s="7" customFormat="1" ht="12" outlineLevel="1" thickBot="1" x14ac:dyDescent="0.25">
      <c r="A48" s="16"/>
      <c r="B48" s="17"/>
      <c r="C48" s="50"/>
      <c r="D48" s="34"/>
      <c r="E48" s="21"/>
      <c r="F48" s="2"/>
      <c r="G48" s="2"/>
      <c r="J48" s="110"/>
      <c r="K48" s="110"/>
    </row>
    <row r="49" spans="1:11" s="107" customFormat="1" ht="24" customHeight="1" thickBot="1" x14ac:dyDescent="0.3">
      <c r="A49" s="102"/>
      <c r="B49" s="100" t="s">
        <v>259</v>
      </c>
      <c r="C49" s="103"/>
      <c r="D49" s="103"/>
      <c r="E49" s="104"/>
      <c r="F49" s="105"/>
      <c r="G49" s="105"/>
      <c r="H49" s="101">
        <f>H23+H40+H47</f>
        <v>0</v>
      </c>
      <c r="J49" s="110"/>
      <c r="K49" s="110"/>
    </row>
    <row r="50" spans="1:11" outlineLevel="1" x14ac:dyDescent="0.2">
      <c r="A50" s="10"/>
      <c r="B50" s="11"/>
      <c r="C50" s="51"/>
      <c r="D50" s="50"/>
      <c r="H50" s="72"/>
    </row>
    <row r="52" spans="1:11" x14ac:dyDescent="0.2">
      <c r="K52" s="75"/>
    </row>
    <row r="53" spans="1:11" x14ac:dyDescent="0.2">
      <c r="K53" s="75"/>
    </row>
    <row r="54" spans="1:11" x14ac:dyDescent="0.2">
      <c r="K54" s="75"/>
    </row>
    <row r="56" spans="1:11" x14ac:dyDescent="0.2">
      <c r="K56" s="96"/>
    </row>
    <row r="57" spans="1:11" x14ac:dyDescent="0.2">
      <c r="K57" s="75"/>
    </row>
    <row r="60" spans="1:11" x14ac:dyDescent="0.2">
      <c r="K60" s="75"/>
    </row>
    <row r="62" spans="1:11" ht="76.150000000000006" customHeight="1" x14ac:dyDescent="0.2"/>
    <row r="69" spans="8:11" x14ac:dyDescent="0.2">
      <c r="K69" s="96"/>
    </row>
    <row r="70" spans="8:11" x14ac:dyDescent="0.2">
      <c r="K70" s="75"/>
    </row>
    <row r="71" spans="8:11" x14ac:dyDescent="0.2">
      <c r="H71" s="82"/>
      <c r="K71" s="75"/>
    </row>
    <row r="76" spans="8:11" x14ac:dyDescent="0.2">
      <c r="K76" s="75"/>
    </row>
    <row r="77" spans="8:11" x14ac:dyDescent="0.2">
      <c r="K77" s="75"/>
    </row>
    <row r="78" spans="8:11" x14ac:dyDescent="0.2">
      <c r="K78" s="75"/>
    </row>
    <row r="79" spans="8:11" x14ac:dyDescent="0.2">
      <c r="K79" s="75"/>
    </row>
    <row r="80" spans="8:11" x14ac:dyDescent="0.2">
      <c r="K80" s="75"/>
    </row>
    <row r="81" spans="11:11" x14ac:dyDescent="0.2">
      <c r="K81" s="75"/>
    </row>
    <row r="85" spans="11:11" x14ac:dyDescent="0.2">
      <c r="K85" s="96"/>
    </row>
    <row r="102" spans="10:11" x14ac:dyDescent="0.2">
      <c r="K102" s="96"/>
    </row>
    <row r="111" spans="10:11" ht="15.75" x14ac:dyDescent="0.2">
      <c r="J111" s="112"/>
      <c r="K111" s="112"/>
    </row>
  </sheetData>
  <mergeCells count="16">
    <mergeCell ref="B14:H14"/>
    <mergeCell ref="K7:K16"/>
    <mergeCell ref="J14:J15"/>
    <mergeCell ref="E4:H4"/>
    <mergeCell ref="H15:H16"/>
    <mergeCell ref="A9:F10"/>
    <mergeCell ref="A15:A16"/>
    <mergeCell ref="B15:B16"/>
    <mergeCell ref="E15:E16"/>
    <mergeCell ref="F15:F16"/>
    <mergeCell ref="G15:G16"/>
    <mergeCell ref="C15:C16"/>
    <mergeCell ref="D15:D16"/>
    <mergeCell ref="B13:H13"/>
    <mergeCell ref="D12:H12"/>
    <mergeCell ref="B12:C12"/>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7:K132"/>
  <sheetViews>
    <sheetView showZeros="0" view="pageBreakPreview" topLeftCell="C1" zoomScale="115" zoomScaleNormal="100" zoomScaleSheetLayoutView="115" workbookViewId="0">
      <selection activeCell="K1" sqref="K1:K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3.85546875" style="1" customWidth="1"/>
    <col min="8" max="8" width="15.5703125" style="1" customWidth="1"/>
    <col min="9" max="9" width="2.85546875" style="1" customWidth="1"/>
    <col min="10" max="10" width="11.42578125" style="1"/>
    <col min="11" max="11" width="100.7109375" style="1" customWidth="1"/>
    <col min="12" max="16384" width="11.42578125" style="1"/>
  </cols>
  <sheetData>
    <row r="7" spans="1:11" ht="48" customHeight="1" x14ac:dyDescent="0.2"/>
    <row r="8" spans="1:11" ht="39" customHeight="1" x14ac:dyDescent="0.2">
      <c r="D8" s="132"/>
      <c r="E8" s="133"/>
      <c r="F8" s="134"/>
      <c r="G8" s="135"/>
      <c r="H8" s="135"/>
      <c r="K8" s="131"/>
    </row>
    <row r="9" spans="1:11" ht="21" customHeight="1" x14ac:dyDescent="0.2">
      <c r="D9" s="132"/>
      <c r="E9" s="133"/>
      <c r="F9" s="134"/>
      <c r="G9" s="135"/>
      <c r="H9" s="135"/>
      <c r="K9" s="113"/>
    </row>
    <row r="10" spans="1:11" ht="21" customHeight="1" x14ac:dyDescent="0.2">
      <c r="D10" s="150"/>
      <c r="E10" s="245"/>
      <c r="F10" s="230"/>
      <c r="G10" s="230"/>
      <c r="H10" s="230"/>
      <c r="K10" s="113"/>
    </row>
    <row r="11" spans="1:11" ht="77.25" customHeight="1" x14ac:dyDescent="0.2">
      <c r="K11" s="237"/>
    </row>
    <row r="12" spans="1:11" ht="11.25" customHeight="1" x14ac:dyDescent="0.2">
      <c r="A12" s="231"/>
      <c r="B12" s="231"/>
      <c r="C12" s="231"/>
      <c r="D12" s="231"/>
      <c r="E12" s="231"/>
      <c r="F12" s="231"/>
      <c r="G12" s="116"/>
      <c r="H12" s="116"/>
      <c r="I12" s="117"/>
      <c r="K12" s="237"/>
    </row>
    <row r="13" spans="1:11" ht="11.25" customHeight="1" x14ac:dyDescent="0.2">
      <c r="A13" s="231"/>
      <c r="B13" s="231"/>
      <c r="C13" s="231"/>
      <c r="D13" s="231"/>
      <c r="E13" s="231"/>
      <c r="F13" s="231"/>
      <c r="G13" s="116"/>
      <c r="H13" s="116"/>
      <c r="I13" s="117"/>
      <c r="K13" s="237"/>
    </row>
    <row r="14" spans="1:11" ht="5.25" customHeight="1" x14ac:dyDescent="0.2">
      <c r="A14" s="32"/>
      <c r="B14" s="32"/>
      <c r="C14" s="32"/>
      <c r="D14" s="42"/>
      <c r="E14" s="32"/>
      <c r="F14" s="33"/>
      <c r="K14" s="237"/>
    </row>
    <row r="15" spans="1:11" ht="15" customHeight="1" x14ac:dyDescent="0.2">
      <c r="A15" s="32"/>
      <c r="B15" s="246"/>
      <c r="C15" s="247"/>
      <c r="D15" s="247"/>
      <c r="E15" s="247"/>
      <c r="F15" s="247"/>
      <c r="K15" s="237"/>
    </row>
    <row r="16" spans="1:11" ht="42.75" customHeight="1" x14ac:dyDescent="0.2">
      <c r="B16" s="248" t="s">
        <v>53</v>
      </c>
      <c r="C16" s="249"/>
      <c r="D16" s="250" t="s">
        <v>134</v>
      </c>
      <c r="E16" s="251"/>
      <c r="F16" s="251"/>
      <c r="G16" s="251"/>
      <c r="H16" s="251"/>
      <c r="K16" s="237"/>
    </row>
    <row r="17" spans="1:11" ht="11.25" customHeight="1" x14ac:dyDescent="0.2">
      <c r="B17" s="137"/>
      <c r="C17" s="137"/>
      <c r="D17" s="138"/>
      <c r="E17" s="138"/>
      <c r="F17" s="138"/>
      <c r="G17" s="138"/>
      <c r="H17" s="138"/>
      <c r="K17" s="237"/>
    </row>
    <row r="18" spans="1:11" ht="15" customHeight="1" x14ac:dyDescent="0.2">
      <c r="B18" s="244" t="s">
        <v>15</v>
      </c>
      <c r="C18" s="244"/>
      <c r="D18" s="244"/>
      <c r="E18" s="244"/>
      <c r="F18" s="244"/>
      <c r="G18" s="244"/>
      <c r="H18" s="244"/>
      <c r="K18" s="237"/>
    </row>
    <row r="19" spans="1:11" ht="15" customHeight="1" x14ac:dyDescent="0.2">
      <c r="B19" s="130"/>
      <c r="C19" s="130"/>
      <c r="D19" s="148" t="s">
        <v>346</v>
      </c>
      <c r="E19" s="130"/>
      <c r="F19" s="130"/>
      <c r="G19" s="130"/>
      <c r="H19" s="130"/>
      <c r="K19" s="237"/>
    </row>
    <row r="20" spans="1:11" ht="11.25" customHeight="1" x14ac:dyDescent="0.2">
      <c r="A20" s="227"/>
      <c r="B20" s="228" t="s">
        <v>40</v>
      </c>
      <c r="C20" s="46"/>
      <c r="D20" s="45"/>
      <c r="E20" s="226"/>
      <c r="F20" s="229" t="s">
        <v>0</v>
      </c>
      <c r="G20" s="226"/>
      <c r="H20" s="226"/>
      <c r="K20" s="237"/>
    </row>
    <row r="21" spans="1:11" ht="11.25" customHeight="1" x14ac:dyDescent="0.2">
      <c r="A21" s="227"/>
      <c r="B21" s="228"/>
      <c r="C21" s="46"/>
      <c r="D21" s="45"/>
      <c r="E21" s="226"/>
      <c r="F21" s="229"/>
      <c r="G21" s="226"/>
      <c r="H21" s="226"/>
      <c r="K21" s="237"/>
    </row>
    <row r="22" spans="1:11" outlineLevel="1" x14ac:dyDescent="0.2">
      <c r="B22" s="15"/>
      <c r="C22" s="38" t="s">
        <v>8</v>
      </c>
      <c r="D22" s="14" t="s">
        <v>9</v>
      </c>
      <c r="E22" s="14" t="s">
        <v>2</v>
      </c>
      <c r="F22" s="13" t="s">
        <v>1</v>
      </c>
      <c r="G22" s="48" t="s">
        <v>128</v>
      </c>
      <c r="H22" s="49" t="s">
        <v>229</v>
      </c>
    </row>
    <row r="23" spans="1:11" ht="56.25" outlineLevel="1" x14ac:dyDescent="0.2">
      <c r="A23" s="10"/>
      <c r="B23" s="11" t="s">
        <v>112</v>
      </c>
      <c r="C23" s="51"/>
      <c r="D23" s="51" t="s">
        <v>41</v>
      </c>
      <c r="E23" s="3" t="s">
        <v>5</v>
      </c>
      <c r="F23" s="2">
        <v>115</v>
      </c>
      <c r="G23" s="72"/>
      <c r="H23" s="72">
        <f>G23*F23</f>
        <v>0</v>
      </c>
      <c r="K23" s="113"/>
    </row>
    <row r="24" spans="1:11" ht="14.25" customHeight="1" outlineLevel="1" x14ac:dyDescent="0.2">
      <c r="A24" s="10"/>
      <c r="B24" s="11" t="s">
        <v>34</v>
      </c>
      <c r="C24" s="51"/>
      <c r="D24" s="35" t="s">
        <v>89</v>
      </c>
      <c r="E24" s="3" t="s">
        <v>4</v>
      </c>
      <c r="F24" s="2">
        <v>50</v>
      </c>
      <c r="G24" s="72"/>
      <c r="H24" s="72">
        <f>G24*F24</f>
        <v>0</v>
      </c>
      <c r="K24" s="113"/>
    </row>
    <row r="25" spans="1:11" ht="24" customHeight="1" outlineLevel="1" x14ac:dyDescent="0.2">
      <c r="B25" s="11"/>
      <c r="C25" s="11"/>
      <c r="D25" s="34"/>
      <c r="G25" s="72"/>
      <c r="H25" s="72"/>
      <c r="K25" s="113"/>
    </row>
    <row r="26" spans="1:11" s="7" customFormat="1" outlineLevel="1" x14ac:dyDescent="0.2">
      <c r="A26" s="16"/>
      <c r="B26" s="17"/>
      <c r="C26" s="17"/>
      <c r="D26" s="34"/>
      <c r="E26" s="21"/>
      <c r="F26" s="2"/>
      <c r="G26" s="8"/>
      <c r="K26" s="113"/>
    </row>
    <row r="27" spans="1:11" outlineLevel="1" x14ac:dyDescent="0.2">
      <c r="A27" s="10"/>
      <c r="B27" s="11"/>
      <c r="C27" s="11"/>
      <c r="D27" s="34"/>
      <c r="E27" s="61" t="s">
        <v>13</v>
      </c>
      <c r="F27" s="62"/>
      <c r="G27" s="63"/>
      <c r="H27" s="64">
        <f>SUM(H23:H26)</f>
        <v>0</v>
      </c>
      <c r="K27" s="113"/>
    </row>
    <row r="28" spans="1:11" s="7" customFormat="1" ht="12" outlineLevel="1" thickBot="1" x14ac:dyDescent="0.25">
      <c r="A28" s="16"/>
      <c r="B28" s="17"/>
      <c r="C28" s="50"/>
      <c r="D28" s="34"/>
      <c r="E28" s="21"/>
      <c r="F28" s="2"/>
      <c r="G28" s="8"/>
      <c r="K28" s="113"/>
    </row>
    <row r="29" spans="1:11" s="107" customFormat="1" ht="24" customHeight="1" thickBot="1" x14ac:dyDescent="0.3">
      <c r="A29" s="102"/>
      <c r="B29" s="100" t="s">
        <v>259</v>
      </c>
      <c r="C29" s="103"/>
      <c r="D29" s="103"/>
      <c r="E29" s="104"/>
      <c r="F29" s="105"/>
      <c r="G29" s="106"/>
      <c r="H29" s="101">
        <f>H27</f>
        <v>0</v>
      </c>
      <c r="K29" s="155"/>
    </row>
    <row r="30" spans="1:11" ht="24" customHeight="1" outlineLevel="1" x14ac:dyDescent="0.2">
      <c r="B30" s="11"/>
      <c r="C30" s="166"/>
      <c r="D30" s="167"/>
      <c r="G30" s="6"/>
    </row>
    <row r="31" spans="1:11" ht="24" customHeight="1" outlineLevel="1" x14ac:dyDescent="0.2">
      <c r="B31" s="11"/>
      <c r="C31" s="166"/>
      <c r="D31" s="167"/>
      <c r="G31" s="6"/>
    </row>
    <row r="32" spans="1:11" ht="24" customHeight="1" outlineLevel="1" x14ac:dyDescent="0.2">
      <c r="B32" s="11"/>
      <c r="C32" s="166"/>
      <c r="D32" s="167"/>
      <c r="G32" s="86"/>
      <c r="H32" s="82"/>
    </row>
    <row r="33" spans="2:8" ht="24" customHeight="1" outlineLevel="1" x14ac:dyDescent="0.2">
      <c r="B33" s="11"/>
      <c r="C33" s="166"/>
      <c r="D33" s="167">
        <f>SUM(D34:D44)</f>
        <v>0</v>
      </c>
      <c r="G33" s="86"/>
      <c r="H33" s="82"/>
    </row>
    <row r="34" spans="2:8" ht="24" customHeight="1" outlineLevel="1" x14ac:dyDescent="0.2">
      <c r="B34" s="11"/>
      <c r="C34" s="166"/>
      <c r="D34" s="167"/>
      <c r="G34" s="86"/>
      <c r="H34" s="82"/>
    </row>
    <row r="35" spans="2:8" ht="24" customHeight="1" outlineLevel="1" x14ac:dyDescent="0.2">
      <c r="B35" s="11"/>
      <c r="C35" s="166"/>
      <c r="D35" s="167"/>
      <c r="G35" s="86"/>
      <c r="H35" s="82"/>
    </row>
    <row r="36" spans="2:8" ht="24" customHeight="1" outlineLevel="1" x14ac:dyDescent="0.2">
      <c r="B36" s="11"/>
      <c r="C36" s="166"/>
      <c r="D36" s="167"/>
      <c r="G36" s="86"/>
      <c r="H36" s="82"/>
    </row>
    <row r="37" spans="2:8" ht="24" customHeight="1" outlineLevel="1" x14ac:dyDescent="0.2">
      <c r="B37" s="11"/>
      <c r="C37" s="166"/>
      <c r="D37" s="167"/>
      <c r="G37" s="86"/>
      <c r="H37" s="82"/>
    </row>
    <row r="38" spans="2:8" ht="24" customHeight="1" outlineLevel="1" x14ac:dyDescent="0.2">
      <c r="B38" s="11"/>
      <c r="C38" s="166"/>
      <c r="D38" s="167"/>
      <c r="G38" s="86"/>
      <c r="H38" s="82"/>
    </row>
    <row r="39" spans="2:8" outlineLevel="1" x14ac:dyDescent="0.2">
      <c r="B39" s="11"/>
      <c r="C39" s="166"/>
      <c r="D39" s="167"/>
      <c r="G39" s="86"/>
      <c r="H39" s="82"/>
    </row>
    <row r="40" spans="2:8" x14ac:dyDescent="0.2">
      <c r="C40" s="157"/>
      <c r="D40" s="157"/>
    </row>
    <row r="41" spans="2:8" x14ac:dyDescent="0.2">
      <c r="C41" s="157"/>
      <c r="D41" s="157"/>
    </row>
    <row r="42" spans="2:8" x14ac:dyDescent="0.2">
      <c r="C42" s="157"/>
      <c r="D42" s="157"/>
    </row>
    <row r="43" spans="2:8" x14ac:dyDescent="0.2">
      <c r="C43" s="157"/>
      <c r="D43" s="157"/>
    </row>
    <row r="44" spans="2:8" x14ac:dyDescent="0.2">
      <c r="C44" s="157"/>
      <c r="D44" s="157"/>
    </row>
    <row r="45" spans="2:8" x14ac:dyDescent="0.2">
      <c r="C45" s="157"/>
      <c r="D45" s="157"/>
    </row>
    <row r="46" spans="2:8" x14ac:dyDescent="0.2">
      <c r="C46" s="157"/>
      <c r="D46" s="157"/>
    </row>
    <row r="47" spans="2:8" x14ac:dyDescent="0.2">
      <c r="C47" s="157"/>
      <c r="D47" s="157"/>
    </row>
    <row r="48" spans="2:8" x14ac:dyDescent="0.2">
      <c r="C48" s="157"/>
      <c r="D48" s="157"/>
    </row>
    <row r="49" spans="3:4" x14ac:dyDescent="0.2">
      <c r="C49" s="157"/>
      <c r="D49" s="157"/>
    </row>
    <row r="50" spans="3:4" x14ac:dyDescent="0.2">
      <c r="C50" s="157"/>
      <c r="D50" s="157"/>
    </row>
    <row r="51" spans="3:4" x14ac:dyDescent="0.2">
      <c r="C51" s="157"/>
      <c r="D51" s="157"/>
    </row>
    <row r="76" ht="76.150000000000006" customHeight="1" x14ac:dyDescent="0.2"/>
    <row r="85" spans="7:8" x14ac:dyDescent="0.2">
      <c r="G85" s="82"/>
      <c r="H85" s="82"/>
    </row>
    <row r="132" spans="2:2" x14ac:dyDescent="0.2">
      <c r="B132" s="4" t="s">
        <v>39</v>
      </c>
    </row>
  </sheetData>
  <mergeCells count="13">
    <mergeCell ref="B18:H18"/>
    <mergeCell ref="K11:K21"/>
    <mergeCell ref="E10:H10"/>
    <mergeCell ref="A20:A21"/>
    <mergeCell ref="B20:B21"/>
    <mergeCell ref="E20:E21"/>
    <mergeCell ref="F20:F21"/>
    <mergeCell ref="H20:H21"/>
    <mergeCell ref="G20:G21"/>
    <mergeCell ref="A12:F13"/>
    <mergeCell ref="B15:F15"/>
    <mergeCell ref="B16:C16"/>
    <mergeCell ref="D16:H16"/>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K123"/>
  <sheetViews>
    <sheetView showZeros="0" view="pageBreakPreview" topLeftCell="B15" zoomScaleNormal="85" zoomScaleSheetLayoutView="100" workbookViewId="0">
      <selection activeCell="K3" sqref="K1:K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3.85546875" style="1" customWidth="1"/>
    <col min="8" max="8" width="15.5703125" style="1" customWidth="1"/>
    <col min="9" max="10" width="1.85546875" style="1" customWidth="1"/>
    <col min="11" max="11" width="122" style="1" customWidth="1"/>
    <col min="12" max="16384" width="11.42578125" style="1"/>
  </cols>
  <sheetData>
    <row r="3" spans="1:11" ht="51.75" customHeight="1" x14ac:dyDescent="0.2">
      <c r="D3" s="132"/>
      <c r="E3" s="133"/>
      <c r="F3" s="134"/>
      <c r="G3" s="135"/>
      <c r="H3" s="135"/>
    </row>
    <row r="4" spans="1:11" ht="24.75" customHeight="1" x14ac:dyDescent="0.25">
      <c r="D4" s="136"/>
      <c r="E4" s="230"/>
      <c r="F4" s="230"/>
      <c r="G4" s="230"/>
      <c r="H4" s="230"/>
      <c r="K4" s="140"/>
    </row>
    <row r="6" spans="1:11" ht="12.75" customHeight="1" x14ac:dyDescent="0.2"/>
    <row r="7" spans="1:11" ht="12.75" customHeight="1" x14ac:dyDescent="0.2"/>
    <row r="8" spans="1:11" ht="78.75" customHeight="1" x14ac:dyDescent="0.2">
      <c r="C8" s="252"/>
      <c r="D8" s="252"/>
      <c r="E8" s="252"/>
      <c r="K8" s="237"/>
    </row>
    <row r="9" spans="1:11" ht="11.25" customHeight="1" x14ac:dyDescent="0.2">
      <c r="A9" s="231"/>
      <c r="B9" s="231"/>
      <c r="C9" s="231"/>
      <c r="D9" s="231"/>
      <c r="E9" s="231"/>
      <c r="F9" s="231"/>
      <c r="G9" s="116"/>
      <c r="H9" s="116"/>
      <c r="I9" s="117"/>
      <c r="K9" s="253"/>
    </row>
    <row r="10" spans="1:11" ht="11.25" customHeight="1" x14ac:dyDescent="0.2">
      <c r="A10" s="231"/>
      <c r="B10" s="231"/>
      <c r="C10" s="231"/>
      <c r="D10" s="231"/>
      <c r="E10" s="231"/>
      <c r="F10" s="231"/>
      <c r="G10" s="116"/>
      <c r="H10" s="116"/>
      <c r="I10" s="117"/>
      <c r="K10" s="253"/>
    </row>
    <row r="11" spans="1:11" ht="5.25" customHeight="1" x14ac:dyDescent="0.2">
      <c r="A11" s="32"/>
      <c r="B11" s="32"/>
      <c r="C11" s="32"/>
      <c r="D11" s="42"/>
      <c r="E11" s="32"/>
      <c r="F11" s="33"/>
      <c r="K11" s="253"/>
    </row>
    <row r="12" spans="1:11" ht="15" customHeight="1" x14ac:dyDescent="0.2">
      <c r="A12" s="32"/>
      <c r="B12" s="246"/>
      <c r="C12" s="247"/>
      <c r="D12" s="247"/>
      <c r="E12" s="247"/>
      <c r="F12" s="247"/>
      <c r="K12" s="253"/>
    </row>
    <row r="13" spans="1:11" ht="42.75" customHeight="1" x14ac:dyDescent="0.2">
      <c r="B13" s="248" t="s">
        <v>53</v>
      </c>
      <c r="C13" s="249"/>
      <c r="D13" s="250" t="s">
        <v>90</v>
      </c>
      <c r="E13" s="251"/>
      <c r="F13" s="251"/>
      <c r="G13" s="251"/>
      <c r="H13" s="251"/>
      <c r="K13" s="253"/>
    </row>
    <row r="14" spans="1:11" ht="11.25" customHeight="1" x14ac:dyDescent="0.2">
      <c r="B14" s="137"/>
      <c r="C14" s="137"/>
      <c r="D14" s="138"/>
      <c r="E14" s="138"/>
      <c r="F14" s="138"/>
      <c r="G14" s="138"/>
      <c r="H14" s="138"/>
      <c r="K14" s="253"/>
    </row>
    <row r="15" spans="1:11" ht="15" customHeight="1" x14ac:dyDescent="0.2">
      <c r="B15" s="244" t="s">
        <v>15</v>
      </c>
      <c r="C15" s="244"/>
      <c r="D15" s="244"/>
      <c r="E15" s="244"/>
      <c r="F15" s="244"/>
      <c r="G15" s="244"/>
      <c r="H15" s="244"/>
      <c r="K15" s="253"/>
    </row>
    <row r="16" spans="1:11" ht="15" customHeight="1" x14ac:dyDescent="0.2">
      <c r="B16" s="130"/>
      <c r="C16" s="130"/>
      <c r="D16" s="148" t="s">
        <v>346</v>
      </c>
      <c r="E16" s="130"/>
      <c r="F16" s="130"/>
      <c r="G16" s="130"/>
      <c r="H16" s="130"/>
      <c r="K16" s="253"/>
    </row>
    <row r="17" spans="1:11" outlineLevel="1" x14ac:dyDescent="0.2">
      <c r="B17" s="142"/>
      <c r="C17" s="143" t="s">
        <v>8</v>
      </c>
      <c r="D17" s="126" t="s">
        <v>9</v>
      </c>
      <c r="E17" s="126" t="s">
        <v>2</v>
      </c>
      <c r="F17" s="127" t="s">
        <v>1</v>
      </c>
      <c r="G17" s="128" t="s">
        <v>128</v>
      </c>
      <c r="H17" s="144" t="s">
        <v>229</v>
      </c>
      <c r="K17" s="253"/>
    </row>
    <row r="18" spans="1:11" outlineLevel="1" x14ac:dyDescent="0.2">
      <c r="B18" s="11"/>
      <c r="C18" s="11"/>
      <c r="D18" s="34"/>
      <c r="G18" s="86"/>
      <c r="H18" s="82"/>
      <c r="K18" s="151"/>
    </row>
    <row r="19" spans="1:11" outlineLevel="1" x14ac:dyDescent="0.2">
      <c r="A19" s="10"/>
      <c r="B19" s="9" t="s">
        <v>42</v>
      </c>
      <c r="C19" s="9"/>
      <c r="D19" s="35"/>
      <c r="G19" s="86"/>
      <c r="H19" s="82"/>
      <c r="K19" s="115"/>
    </row>
    <row r="20" spans="1:11" ht="22.5" outlineLevel="1" x14ac:dyDescent="0.2">
      <c r="A20" s="10"/>
      <c r="B20" s="9" t="s">
        <v>25</v>
      </c>
      <c r="C20" s="9"/>
      <c r="D20" s="35"/>
      <c r="G20" s="86"/>
      <c r="H20" s="82"/>
      <c r="K20" s="113"/>
    </row>
    <row r="21" spans="1:11" outlineLevel="1" x14ac:dyDescent="0.2">
      <c r="A21" s="10"/>
      <c r="B21" s="9"/>
      <c r="C21" s="9"/>
      <c r="D21" s="35"/>
      <c r="G21" s="86"/>
      <c r="H21" s="82"/>
      <c r="K21" s="113"/>
    </row>
    <row r="22" spans="1:11" s="7" customFormat="1" ht="86.25" customHeight="1" outlineLevel="1" x14ac:dyDescent="0.2">
      <c r="A22" s="16"/>
      <c r="B22" s="17" t="s">
        <v>215</v>
      </c>
      <c r="C22" s="50" t="s">
        <v>214</v>
      </c>
      <c r="D22" s="50" t="s">
        <v>217</v>
      </c>
      <c r="E22" s="21" t="s">
        <v>6</v>
      </c>
      <c r="F22" s="2">
        <v>6</v>
      </c>
      <c r="G22" s="72"/>
      <c r="H22" s="72">
        <f>G22*F22</f>
        <v>0</v>
      </c>
      <c r="J22" s="1"/>
      <c r="K22" s="139"/>
    </row>
    <row r="23" spans="1:11" s="7" customFormat="1" ht="98.45" customHeight="1" outlineLevel="1" x14ac:dyDescent="0.2">
      <c r="A23" s="16"/>
      <c r="B23" s="17" t="s">
        <v>219</v>
      </c>
      <c r="C23" s="50" t="s">
        <v>214</v>
      </c>
      <c r="D23" s="50" t="s">
        <v>138</v>
      </c>
      <c r="E23" s="21" t="s">
        <v>6</v>
      </c>
      <c r="F23" s="2">
        <v>2</v>
      </c>
      <c r="G23" s="72"/>
      <c r="H23" s="72">
        <f>G23*F23</f>
        <v>0</v>
      </c>
      <c r="J23" s="1"/>
      <c r="K23" s="113"/>
    </row>
    <row r="24" spans="1:11" s="7" customFormat="1" outlineLevel="1" x14ac:dyDescent="0.2">
      <c r="A24" s="16"/>
      <c r="B24" s="17"/>
      <c r="C24" s="50"/>
      <c r="D24" s="50"/>
      <c r="E24" s="21"/>
      <c r="F24" s="2"/>
      <c r="G24" s="72"/>
      <c r="H24" s="72"/>
      <c r="J24" s="1"/>
      <c r="K24" s="113"/>
    </row>
    <row r="25" spans="1:11" s="7" customFormat="1" ht="118.5" customHeight="1" outlineLevel="1" x14ac:dyDescent="0.2">
      <c r="A25" s="16"/>
      <c r="B25" s="17" t="s">
        <v>220</v>
      </c>
      <c r="C25" s="50" t="s">
        <v>10</v>
      </c>
      <c r="D25" s="50" t="s">
        <v>58</v>
      </c>
      <c r="E25" s="21" t="s">
        <v>6</v>
      </c>
      <c r="F25" s="2">
        <v>1</v>
      </c>
      <c r="G25" s="72"/>
      <c r="H25" s="72">
        <f>G25*F25</f>
        <v>0</v>
      </c>
      <c r="J25" s="1"/>
      <c r="K25" s="177"/>
    </row>
    <row r="26" spans="1:11" s="7" customFormat="1" ht="97.5" customHeight="1" outlineLevel="1" x14ac:dyDescent="0.2">
      <c r="A26" s="16"/>
      <c r="B26" s="17" t="s">
        <v>221</v>
      </c>
      <c r="C26" s="50" t="s">
        <v>10</v>
      </c>
      <c r="D26" s="50" t="s">
        <v>58</v>
      </c>
      <c r="E26" s="21" t="s">
        <v>6</v>
      </c>
      <c r="F26" s="2">
        <v>1</v>
      </c>
      <c r="G26" s="72"/>
      <c r="H26" s="72">
        <f>G26*F26</f>
        <v>0</v>
      </c>
      <c r="J26" s="1"/>
      <c r="K26" s="185"/>
    </row>
    <row r="27" spans="1:11" s="7" customFormat="1" ht="51" customHeight="1" outlineLevel="1" x14ac:dyDescent="0.2">
      <c r="A27" s="16"/>
      <c r="B27" s="17" t="s">
        <v>218</v>
      </c>
      <c r="C27" s="50" t="s">
        <v>10</v>
      </c>
      <c r="D27" s="50" t="s">
        <v>216</v>
      </c>
      <c r="E27" s="21" t="s">
        <v>6</v>
      </c>
      <c r="F27" s="2">
        <v>4</v>
      </c>
      <c r="G27" s="72"/>
      <c r="H27" s="72">
        <f>G27*F27</f>
        <v>0</v>
      </c>
      <c r="J27" s="1"/>
      <c r="K27" s="113"/>
    </row>
    <row r="28" spans="1:11" s="7" customFormat="1" ht="51" customHeight="1" outlineLevel="1" x14ac:dyDescent="0.2">
      <c r="A28" s="16"/>
      <c r="B28" s="17" t="s">
        <v>223</v>
      </c>
      <c r="C28" s="50" t="s">
        <v>10</v>
      </c>
      <c r="D28" s="50" t="s">
        <v>222</v>
      </c>
      <c r="E28" s="21" t="s">
        <v>6</v>
      </c>
      <c r="F28" s="2">
        <v>1</v>
      </c>
      <c r="G28" s="72"/>
      <c r="H28" s="72">
        <f>G28*F28</f>
        <v>0</v>
      </c>
      <c r="J28" s="1"/>
      <c r="K28" s="185"/>
    </row>
    <row r="29" spans="1:11" outlineLevel="1" x14ac:dyDescent="0.2">
      <c r="A29" s="10"/>
      <c r="B29" s="11"/>
      <c r="C29" s="11"/>
      <c r="D29" s="34"/>
      <c r="E29" s="93" t="s">
        <v>13</v>
      </c>
      <c r="F29" s="62"/>
      <c r="G29" s="87"/>
      <c r="H29" s="64">
        <f>SUM(H22:H28)</f>
        <v>0</v>
      </c>
      <c r="K29" s="113"/>
    </row>
    <row r="30" spans="1:11" s="7" customFormat="1" outlineLevel="1" x14ac:dyDescent="0.2">
      <c r="A30" s="16"/>
      <c r="B30" s="17"/>
      <c r="C30" s="34"/>
      <c r="D30" s="34"/>
      <c r="E30" s="21"/>
      <c r="F30" s="2"/>
      <c r="G30" s="86"/>
      <c r="H30" s="82"/>
      <c r="J30" s="1"/>
      <c r="K30" s="113"/>
    </row>
    <row r="31" spans="1:11" s="7" customFormat="1" outlineLevel="1" x14ac:dyDescent="0.2">
      <c r="A31" s="16"/>
      <c r="B31" s="9" t="s">
        <v>224</v>
      </c>
      <c r="C31" s="34"/>
      <c r="D31" s="34"/>
      <c r="E31" s="21"/>
      <c r="F31" s="2"/>
      <c r="G31" s="86"/>
      <c r="H31" s="82"/>
      <c r="J31" s="1"/>
      <c r="K31" s="113"/>
    </row>
    <row r="32" spans="1:11" s="7" customFormat="1" ht="22.5" outlineLevel="1" x14ac:dyDescent="0.2">
      <c r="A32" s="16"/>
      <c r="B32" s="17" t="s">
        <v>344</v>
      </c>
      <c r="C32" s="50" t="s">
        <v>10</v>
      </c>
      <c r="D32" s="50" t="s">
        <v>345</v>
      </c>
      <c r="E32" s="21" t="s">
        <v>6</v>
      </c>
      <c r="F32" s="2">
        <v>6</v>
      </c>
      <c r="G32" s="72"/>
      <c r="H32" s="72">
        <f>G32*F32</f>
        <v>0</v>
      </c>
      <c r="J32" s="1"/>
      <c r="K32" s="113"/>
    </row>
    <row r="33" spans="1:11" s="7" customFormat="1" outlineLevel="1" x14ac:dyDescent="0.2">
      <c r="A33" s="16"/>
      <c r="B33" s="17"/>
      <c r="C33" s="50"/>
      <c r="D33" s="50"/>
      <c r="E33" s="21"/>
      <c r="F33" s="2"/>
      <c r="G33" s="72"/>
      <c r="H33" s="72"/>
      <c r="J33" s="1"/>
      <c r="K33" s="39"/>
    </row>
    <row r="34" spans="1:11" outlineLevel="1" x14ac:dyDescent="0.2">
      <c r="A34" s="10"/>
      <c r="B34" s="11"/>
      <c r="C34" s="11"/>
      <c r="D34" s="34"/>
      <c r="E34" s="41"/>
      <c r="F34" s="18"/>
      <c r="G34" s="6"/>
      <c r="H34" s="71"/>
      <c r="K34" s="39"/>
    </row>
    <row r="35" spans="1:11" outlineLevel="1" x14ac:dyDescent="0.2">
      <c r="A35" s="10"/>
      <c r="B35" s="11"/>
      <c r="C35" s="11"/>
      <c r="D35" s="34"/>
      <c r="E35" s="61" t="s">
        <v>13</v>
      </c>
      <c r="F35" s="62"/>
      <c r="G35" s="63"/>
      <c r="H35" s="64">
        <f>SUM(H32:H34)</f>
        <v>0</v>
      </c>
      <c r="K35" s="39"/>
    </row>
    <row r="36" spans="1:11" outlineLevel="1" x14ac:dyDescent="0.2">
      <c r="A36" s="10"/>
      <c r="B36" s="11"/>
      <c r="C36" s="11"/>
      <c r="D36" s="34"/>
      <c r="E36" s="41"/>
      <c r="F36" s="18"/>
      <c r="G36" s="6"/>
      <c r="H36" s="71"/>
      <c r="K36" s="39"/>
    </row>
    <row r="37" spans="1:11" s="7" customFormat="1" ht="12" outlineLevel="1" thickBot="1" x14ac:dyDescent="0.25">
      <c r="A37" s="16"/>
      <c r="B37" s="17"/>
      <c r="C37" s="50"/>
      <c r="D37" s="34"/>
      <c r="E37" s="21"/>
      <c r="F37" s="2"/>
      <c r="G37" s="8"/>
      <c r="J37" s="1"/>
      <c r="K37" s="39"/>
    </row>
    <row r="38" spans="1:11" ht="24" customHeight="1" thickBot="1" x14ac:dyDescent="0.3">
      <c r="B38" s="100" t="s">
        <v>259</v>
      </c>
      <c r="C38" s="66"/>
      <c r="D38" s="66"/>
      <c r="E38" s="67"/>
      <c r="F38" s="68"/>
      <c r="G38" s="69"/>
      <c r="H38" s="101">
        <f>H29+H35</f>
        <v>0</v>
      </c>
      <c r="K38" s="39"/>
    </row>
    <row r="39" spans="1:11" x14ac:dyDescent="0.2">
      <c r="K39" s="5"/>
    </row>
    <row r="40" spans="1:11" x14ac:dyDescent="0.2">
      <c r="K40" s="5"/>
    </row>
    <row r="41" spans="1:11" x14ac:dyDescent="0.2">
      <c r="K41" s="5"/>
    </row>
    <row r="42" spans="1:11" x14ac:dyDescent="0.2">
      <c r="K42" s="5"/>
    </row>
    <row r="43" spans="1:11" x14ac:dyDescent="0.2">
      <c r="K43" s="15"/>
    </row>
    <row r="44" spans="1:11" x14ac:dyDescent="0.2">
      <c r="K44" s="5"/>
    </row>
    <row r="45" spans="1:11" x14ac:dyDescent="0.2">
      <c r="K45" s="5"/>
    </row>
    <row r="46" spans="1:11" x14ac:dyDescent="0.2">
      <c r="K46" s="5"/>
    </row>
    <row r="47" spans="1:11" x14ac:dyDescent="0.2">
      <c r="K47" s="5"/>
    </row>
    <row r="48" spans="1:11" x14ac:dyDescent="0.2">
      <c r="K48" s="5"/>
    </row>
    <row r="49" spans="10:11" x14ac:dyDescent="0.2">
      <c r="K49" s="5"/>
    </row>
    <row r="50" spans="10:11" x14ac:dyDescent="0.2">
      <c r="K50" s="5"/>
    </row>
    <row r="51" spans="10:11" x14ac:dyDescent="0.2">
      <c r="K51" s="5"/>
    </row>
    <row r="52" spans="10:11" x14ac:dyDescent="0.2">
      <c r="K52" s="5"/>
    </row>
    <row r="53" spans="10:11" x14ac:dyDescent="0.2">
      <c r="K53" s="15"/>
    </row>
    <row r="54" spans="10:11" x14ac:dyDescent="0.2">
      <c r="K54" s="5"/>
    </row>
    <row r="55" spans="10:11" x14ac:dyDescent="0.2">
      <c r="K55" s="5"/>
    </row>
    <row r="56" spans="10:11" x14ac:dyDescent="0.2">
      <c r="J56" s="7"/>
      <c r="K56" s="5"/>
    </row>
    <row r="57" spans="10:11" x14ac:dyDescent="0.2">
      <c r="J57" s="7"/>
      <c r="K57" s="5"/>
    </row>
    <row r="58" spans="10:11" x14ac:dyDescent="0.2">
      <c r="K58" s="5"/>
    </row>
    <row r="59" spans="10:11" x14ac:dyDescent="0.2">
      <c r="J59" s="7"/>
      <c r="K59" s="5"/>
    </row>
    <row r="60" spans="10:11" x14ac:dyDescent="0.2">
      <c r="K60" s="15"/>
    </row>
    <row r="61" spans="10:11" x14ac:dyDescent="0.2">
      <c r="J61" s="7"/>
      <c r="K61" s="5"/>
    </row>
    <row r="62" spans="10:11" x14ac:dyDescent="0.2">
      <c r="J62" s="7"/>
      <c r="K62" s="5"/>
    </row>
    <row r="63" spans="10:11" ht="76.150000000000006" customHeight="1" x14ac:dyDescent="0.2">
      <c r="J63" s="7"/>
      <c r="K63" s="5"/>
    </row>
    <row r="64" spans="10:11" x14ac:dyDescent="0.2">
      <c r="J64" s="7"/>
      <c r="K64" s="5"/>
    </row>
    <row r="65" spans="7:11" x14ac:dyDescent="0.2">
      <c r="J65" s="7"/>
      <c r="K65" s="5"/>
    </row>
    <row r="66" spans="7:11" x14ac:dyDescent="0.2">
      <c r="K66" s="5"/>
    </row>
    <row r="67" spans="7:11" x14ac:dyDescent="0.2">
      <c r="J67" s="7"/>
      <c r="K67" s="7"/>
    </row>
    <row r="68" spans="7:11" ht="15.75" x14ac:dyDescent="0.25">
      <c r="J68" s="107"/>
      <c r="K68" s="107"/>
    </row>
    <row r="72" spans="7:11" x14ac:dyDescent="0.2">
      <c r="G72" s="82"/>
      <c r="H72" s="82"/>
    </row>
    <row r="123" spans="2:2" x14ac:dyDescent="0.2">
      <c r="B123" s="4" t="s">
        <v>39</v>
      </c>
    </row>
  </sheetData>
  <mergeCells count="8">
    <mergeCell ref="E4:H4"/>
    <mergeCell ref="C8:E8"/>
    <mergeCell ref="K8:K17"/>
    <mergeCell ref="A9:F10"/>
    <mergeCell ref="B12:F12"/>
    <mergeCell ref="B13:C13"/>
    <mergeCell ref="B15:H15"/>
    <mergeCell ref="D13:H13"/>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3:K140"/>
  <sheetViews>
    <sheetView showZeros="0" view="pageBreakPreview" topLeftCell="C1" zoomScale="115" zoomScaleNormal="100" zoomScaleSheetLayoutView="115" workbookViewId="0">
      <selection activeCell="K32" sqref="K1:K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3.85546875" style="1" customWidth="1"/>
    <col min="8" max="8" width="15.5703125" style="1" customWidth="1"/>
    <col min="9" max="9" width="1.5703125" style="1" customWidth="1"/>
    <col min="10" max="10" width="5.28515625" style="1" customWidth="1"/>
    <col min="11" max="11" width="100.7109375" style="1" customWidth="1"/>
    <col min="12" max="16384" width="11.42578125" style="1"/>
  </cols>
  <sheetData>
    <row r="3" spans="1:11" ht="51.75" customHeight="1" x14ac:dyDescent="0.2">
      <c r="D3" s="132"/>
      <c r="E3" s="133"/>
      <c r="F3" s="134"/>
      <c r="G3" s="135"/>
      <c r="H3" s="135"/>
    </row>
    <row r="4" spans="1:11" ht="24.75" customHeight="1" x14ac:dyDescent="0.25">
      <c r="D4" s="136"/>
      <c r="E4" s="230"/>
      <c r="F4" s="230"/>
      <c r="G4" s="230"/>
      <c r="H4" s="230"/>
      <c r="K4" s="140"/>
    </row>
    <row r="6" spans="1:11" ht="12.75" customHeight="1" x14ac:dyDescent="0.2"/>
    <row r="7" spans="1:11" ht="12.75" customHeight="1" x14ac:dyDescent="0.2">
      <c r="K7" s="237"/>
    </row>
    <row r="8" spans="1:11" ht="78.75" customHeight="1" x14ac:dyDescent="0.2">
      <c r="C8" s="252"/>
      <c r="D8" s="252"/>
      <c r="E8" s="252"/>
      <c r="K8" s="237"/>
    </row>
    <row r="9" spans="1:11" ht="11.25" customHeight="1" x14ac:dyDescent="0.2">
      <c r="A9" s="231"/>
      <c r="B9" s="231"/>
      <c r="C9" s="231"/>
      <c r="D9" s="231"/>
      <c r="E9" s="231"/>
      <c r="F9" s="231"/>
      <c r="G9" s="85"/>
      <c r="H9" s="116"/>
      <c r="I9" s="116"/>
      <c r="J9" s="117"/>
      <c r="K9" s="237"/>
    </row>
    <row r="10" spans="1:11" ht="11.25" customHeight="1" x14ac:dyDescent="0.2">
      <c r="A10" s="231"/>
      <c r="B10" s="231"/>
      <c r="C10" s="231"/>
      <c r="D10" s="231"/>
      <c r="E10" s="231"/>
      <c r="F10" s="231"/>
      <c r="G10" s="85"/>
      <c r="H10" s="116"/>
      <c r="I10" s="116"/>
      <c r="J10" s="117"/>
      <c r="K10" s="237"/>
    </row>
    <row r="11" spans="1:11" ht="5.25" customHeight="1" x14ac:dyDescent="0.2">
      <c r="A11" s="32"/>
      <c r="B11" s="32"/>
      <c r="C11" s="32"/>
      <c r="D11" s="42"/>
      <c r="E11" s="32"/>
      <c r="F11" s="33"/>
      <c r="K11" s="237"/>
    </row>
    <row r="12" spans="1:11" ht="22.5" customHeight="1" x14ac:dyDescent="0.2">
      <c r="A12" s="32"/>
      <c r="B12" s="246"/>
      <c r="C12" s="247"/>
      <c r="D12" s="247"/>
      <c r="E12" s="247"/>
      <c r="F12" s="247"/>
      <c r="K12" s="237"/>
    </row>
    <row r="13" spans="1:11" ht="42.75" customHeight="1" x14ac:dyDescent="0.2">
      <c r="B13" s="248" t="s">
        <v>53</v>
      </c>
      <c r="C13" s="249"/>
      <c r="D13" s="243" t="s">
        <v>91</v>
      </c>
      <c r="E13" s="243"/>
      <c r="F13" s="243"/>
      <c r="G13" s="243"/>
      <c r="H13" s="254"/>
      <c r="K13" s="237"/>
    </row>
    <row r="14" spans="1:11" ht="11.25" customHeight="1" x14ac:dyDescent="0.2">
      <c r="B14" s="137"/>
      <c r="C14" s="137"/>
      <c r="D14" s="138"/>
      <c r="E14" s="138"/>
      <c r="F14" s="138"/>
      <c r="G14" s="138"/>
      <c r="H14" s="138"/>
      <c r="K14" s="237"/>
    </row>
    <row r="15" spans="1:11" ht="15" customHeight="1" x14ac:dyDescent="0.2">
      <c r="B15" s="244" t="s">
        <v>15</v>
      </c>
      <c r="C15" s="244"/>
      <c r="D15" s="244"/>
      <c r="E15" s="244"/>
      <c r="F15" s="244"/>
      <c r="G15" s="244"/>
      <c r="H15" s="244"/>
      <c r="K15" s="237"/>
    </row>
    <row r="16" spans="1:11" ht="15" customHeight="1" x14ac:dyDescent="0.2">
      <c r="B16" s="130"/>
      <c r="C16" s="130"/>
      <c r="D16" s="148" t="s">
        <v>346</v>
      </c>
      <c r="E16" s="130"/>
      <c r="F16" s="130"/>
      <c r="G16" s="130"/>
      <c r="H16" s="130"/>
      <c r="K16" s="113"/>
    </row>
    <row r="17" spans="1:11" ht="11.25" customHeight="1" outlineLevel="1" x14ac:dyDescent="0.2">
      <c r="B17" s="97" t="s">
        <v>92</v>
      </c>
      <c r="C17" s="125"/>
      <c r="D17" s="126" t="s">
        <v>3</v>
      </c>
      <c r="E17" s="126" t="s">
        <v>2</v>
      </c>
      <c r="F17" s="127" t="s">
        <v>1</v>
      </c>
      <c r="G17" s="128" t="s">
        <v>128</v>
      </c>
      <c r="H17" s="129" t="s">
        <v>229</v>
      </c>
    </row>
    <row r="18" spans="1:11" outlineLevel="1" x14ac:dyDescent="0.2">
      <c r="A18" s="31"/>
      <c r="B18" s="31" t="s">
        <v>93</v>
      </c>
      <c r="C18" s="1"/>
      <c r="D18" s="36"/>
      <c r="H18" s="6"/>
      <c r="K18" s="49"/>
    </row>
    <row r="19" spans="1:11" outlineLevel="1" x14ac:dyDescent="0.2">
      <c r="A19" s="16"/>
      <c r="B19" s="30"/>
      <c r="C19" s="1"/>
      <c r="D19" s="43"/>
      <c r="E19" s="21"/>
      <c r="F19" s="29"/>
      <c r="G19" s="72"/>
      <c r="H19" s="72"/>
      <c r="K19" s="5"/>
    </row>
    <row r="20" spans="1:11" outlineLevel="1" x14ac:dyDescent="0.2">
      <c r="A20" s="16"/>
      <c r="B20" s="30" t="s">
        <v>16</v>
      </c>
      <c r="C20" s="1"/>
      <c r="D20" s="43"/>
      <c r="E20" s="21"/>
      <c r="F20" s="29"/>
      <c r="G20" s="6"/>
      <c r="K20" s="5"/>
    </row>
    <row r="21" spans="1:11" outlineLevel="1" x14ac:dyDescent="0.2">
      <c r="A21" s="16"/>
      <c r="B21" s="30" t="s">
        <v>17</v>
      </c>
      <c r="C21" s="1"/>
      <c r="D21" s="43"/>
      <c r="E21" s="21"/>
      <c r="F21" s="29"/>
      <c r="G21" s="6"/>
      <c r="K21" s="5"/>
    </row>
    <row r="22" spans="1:11" outlineLevel="1" x14ac:dyDescent="0.2">
      <c r="A22" s="16"/>
      <c r="B22" s="30"/>
      <c r="C22" s="3" t="s">
        <v>10</v>
      </c>
      <c r="D22" s="43" t="s">
        <v>95</v>
      </c>
      <c r="E22" s="21" t="s">
        <v>5</v>
      </c>
      <c r="F22" s="29">
        <v>40</v>
      </c>
      <c r="G22" s="72"/>
      <c r="H22" s="72">
        <f>G22*F22</f>
        <v>0</v>
      </c>
      <c r="K22" s="5"/>
    </row>
    <row r="23" spans="1:11" outlineLevel="1" x14ac:dyDescent="0.2">
      <c r="A23" s="10"/>
      <c r="B23" s="11"/>
      <c r="C23" s="11"/>
      <c r="D23" s="34"/>
      <c r="E23" s="93" t="s">
        <v>13</v>
      </c>
      <c r="F23" s="62">
        <f>SUM(F22:F22)</f>
        <v>40</v>
      </c>
      <c r="G23" s="87"/>
      <c r="H23" s="64">
        <f>SUM(H22:H22)</f>
        <v>0</v>
      </c>
      <c r="K23" s="5"/>
    </row>
    <row r="24" spans="1:11" outlineLevel="1" x14ac:dyDescent="0.2">
      <c r="A24" s="16"/>
      <c r="B24" s="30"/>
      <c r="C24" s="1"/>
      <c r="D24" s="43"/>
      <c r="E24" s="21"/>
      <c r="F24" s="29"/>
      <c r="G24" s="72"/>
      <c r="H24" s="72"/>
      <c r="K24" s="5"/>
    </row>
    <row r="25" spans="1:11" ht="22.5" outlineLevel="1" x14ac:dyDescent="0.2">
      <c r="A25" s="16"/>
      <c r="B25" s="30" t="s">
        <v>316</v>
      </c>
      <c r="C25" s="1"/>
      <c r="D25" s="43"/>
      <c r="E25" s="21"/>
      <c r="F25" s="29"/>
      <c r="G25" s="6"/>
      <c r="K25" s="5"/>
    </row>
    <row r="26" spans="1:11" ht="12" customHeight="1" outlineLevel="1" x14ac:dyDescent="0.2">
      <c r="A26" s="16" t="s">
        <v>38</v>
      </c>
      <c r="B26" s="30" t="s">
        <v>17</v>
      </c>
      <c r="C26" s="1"/>
      <c r="D26" s="43"/>
      <c r="E26" s="21"/>
      <c r="F26" s="29"/>
      <c r="G26" s="6"/>
      <c r="K26" s="5"/>
    </row>
    <row r="27" spans="1:11" outlineLevel="1" x14ac:dyDescent="0.2">
      <c r="A27" s="16"/>
      <c r="B27" s="30"/>
      <c r="C27" s="43" t="s">
        <v>10</v>
      </c>
      <c r="D27" s="43" t="s">
        <v>225</v>
      </c>
      <c r="E27" s="21" t="s">
        <v>5</v>
      </c>
      <c r="F27" s="29">
        <v>87</v>
      </c>
      <c r="G27" s="72"/>
      <c r="H27" s="72">
        <f>G27*F27</f>
        <v>0</v>
      </c>
      <c r="K27" s="5"/>
    </row>
    <row r="28" spans="1:11" outlineLevel="1" x14ac:dyDescent="0.2">
      <c r="A28" s="10"/>
      <c r="B28" s="11"/>
      <c r="C28" s="11"/>
      <c r="D28" s="34"/>
      <c r="E28" s="61" t="s">
        <v>13</v>
      </c>
      <c r="F28" s="62">
        <f>SUM(F27:F27)</f>
        <v>87</v>
      </c>
      <c r="G28" s="63"/>
      <c r="H28" s="64">
        <f>SUM(H27:H27)</f>
        <v>0</v>
      </c>
      <c r="K28" s="5"/>
    </row>
    <row r="29" spans="1:11" outlineLevel="1" x14ac:dyDescent="0.2">
      <c r="A29" s="16"/>
      <c r="B29" s="30"/>
      <c r="C29" s="1"/>
      <c r="D29" s="43"/>
      <c r="E29" s="21"/>
      <c r="F29" s="29"/>
      <c r="G29" s="86"/>
      <c r="H29" s="86"/>
      <c r="K29" s="5"/>
    </row>
    <row r="30" spans="1:11" outlineLevel="1" x14ac:dyDescent="0.2">
      <c r="A30" s="16"/>
      <c r="B30" s="30" t="s">
        <v>96</v>
      </c>
      <c r="C30" s="1"/>
      <c r="D30" s="43"/>
      <c r="E30" s="21"/>
      <c r="F30" s="29"/>
      <c r="G30" s="86"/>
      <c r="H30" s="82"/>
      <c r="K30" s="5"/>
    </row>
    <row r="31" spans="1:11" outlineLevel="1" x14ac:dyDescent="0.2">
      <c r="A31" s="16"/>
      <c r="B31" s="30"/>
      <c r="C31" s="1"/>
      <c r="D31" s="43" t="s">
        <v>226</v>
      </c>
      <c r="E31" s="21" t="s">
        <v>5</v>
      </c>
      <c r="F31" s="29">
        <v>85</v>
      </c>
      <c r="G31" s="72"/>
      <c r="H31" s="72">
        <f>G31*F31</f>
        <v>0</v>
      </c>
      <c r="K31" s="5"/>
    </row>
    <row r="32" spans="1:11" outlineLevel="1" x14ac:dyDescent="0.2">
      <c r="A32" s="10"/>
      <c r="B32" s="11"/>
      <c r="C32" s="11"/>
      <c r="D32" s="34"/>
      <c r="E32" s="93" t="s">
        <v>13</v>
      </c>
      <c r="F32" s="62">
        <f>SUM(F31)</f>
        <v>85</v>
      </c>
      <c r="G32" s="87"/>
      <c r="H32" s="64">
        <f>SUM(H30:H31)</f>
        <v>0</v>
      </c>
      <c r="K32" s="5"/>
    </row>
    <row r="33" spans="1:11" outlineLevel="1" x14ac:dyDescent="0.2">
      <c r="A33" s="10"/>
      <c r="B33" s="11"/>
      <c r="C33" s="11"/>
      <c r="D33" s="187"/>
      <c r="E33" s="202"/>
      <c r="F33" s="199"/>
      <c r="G33" s="203"/>
      <c r="H33" s="201"/>
      <c r="K33" s="5"/>
    </row>
    <row r="34" spans="1:11" outlineLevel="1" x14ac:dyDescent="0.2">
      <c r="A34" s="16"/>
      <c r="B34" s="30" t="s">
        <v>227</v>
      </c>
      <c r="C34" s="1"/>
      <c r="D34" s="43"/>
      <c r="E34" s="21"/>
      <c r="F34" s="29"/>
      <c r="G34" s="6"/>
      <c r="K34" s="5"/>
    </row>
    <row r="35" spans="1:11" ht="12" customHeight="1" outlineLevel="1" x14ac:dyDescent="0.2">
      <c r="A35" s="16" t="s">
        <v>38</v>
      </c>
      <c r="B35" s="30" t="s">
        <v>17</v>
      </c>
      <c r="C35" s="1"/>
      <c r="D35" s="43"/>
      <c r="E35" s="21"/>
      <c r="F35" s="29"/>
      <c r="G35" s="6"/>
      <c r="K35" s="5"/>
    </row>
    <row r="36" spans="1:11" outlineLevel="1" x14ac:dyDescent="0.2">
      <c r="A36" s="16"/>
      <c r="B36" s="30"/>
      <c r="C36" s="43" t="s">
        <v>10</v>
      </c>
      <c r="D36" s="43" t="s">
        <v>228</v>
      </c>
      <c r="E36" s="21" t="s">
        <v>5</v>
      </c>
      <c r="F36" s="29">
        <v>54</v>
      </c>
      <c r="G36" s="72"/>
      <c r="H36" s="72">
        <f>G36*F36</f>
        <v>0</v>
      </c>
      <c r="K36" s="5"/>
    </row>
    <row r="37" spans="1:11" outlineLevel="1" x14ac:dyDescent="0.2">
      <c r="A37" s="10"/>
      <c r="B37" s="11"/>
      <c r="C37" s="11"/>
      <c r="D37" s="187"/>
      <c r="E37" s="61" t="s">
        <v>13</v>
      </c>
      <c r="F37" s="62">
        <f>SUM(F36:F36)</f>
        <v>54</v>
      </c>
      <c r="G37" s="63"/>
      <c r="H37" s="64">
        <f>SUM(H36:H36)</f>
        <v>0</v>
      </c>
      <c r="K37" s="5"/>
    </row>
    <row r="38" spans="1:11" ht="13.5" customHeight="1" outlineLevel="1" x14ac:dyDescent="0.2">
      <c r="A38" s="10"/>
      <c r="B38" s="11"/>
      <c r="C38" s="60"/>
      <c r="D38" s="34"/>
      <c r="E38" s="41"/>
      <c r="F38" s="18"/>
      <c r="G38" s="6"/>
      <c r="H38" s="71"/>
      <c r="K38" s="5"/>
    </row>
    <row r="39" spans="1:11" outlineLevel="1" x14ac:dyDescent="0.2">
      <c r="A39" s="28"/>
      <c r="B39" s="27" t="s">
        <v>110</v>
      </c>
      <c r="C39" s="82"/>
      <c r="D39" s="37"/>
      <c r="E39" s="21"/>
      <c r="G39" s="6"/>
      <c r="K39" s="15"/>
    </row>
    <row r="40" spans="1:11" outlineLevel="1" x14ac:dyDescent="0.2">
      <c r="A40" s="16"/>
      <c r="B40" s="30"/>
      <c r="C40" s="82"/>
      <c r="D40" s="43">
        <f>SUM(D41:D55)</f>
        <v>0</v>
      </c>
      <c r="E40" s="21"/>
      <c r="F40" s="29"/>
      <c r="G40" s="6"/>
      <c r="K40" s="5"/>
    </row>
    <row r="41" spans="1:11" outlineLevel="1" x14ac:dyDescent="0.2">
      <c r="A41" s="16"/>
      <c r="B41" s="30" t="s">
        <v>18</v>
      </c>
      <c r="C41" s="1"/>
      <c r="D41" s="43" t="s">
        <v>99</v>
      </c>
      <c r="E41" s="21" t="s">
        <v>4</v>
      </c>
      <c r="F41" s="29">
        <v>5</v>
      </c>
      <c r="G41" s="72"/>
      <c r="H41" s="72">
        <f t="shared" ref="H41:H42" si="0">G41*F41</f>
        <v>0</v>
      </c>
      <c r="K41" s="5"/>
    </row>
    <row r="42" spans="1:11" ht="22.5" outlineLevel="1" x14ac:dyDescent="0.2">
      <c r="A42" s="16"/>
      <c r="B42" s="30" t="s">
        <v>349</v>
      </c>
      <c r="C42" s="3" t="s">
        <v>10</v>
      </c>
      <c r="D42" s="21" t="s">
        <v>108</v>
      </c>
      <c r="E42" s="21" t="s">
        <v>6</v>
      </c>
      <c r="F42" s="29">
        <v>6</v>
      </c>
      <c r="G42" s="72"/>
      <c r="H42" s="72">
        <f t="shared" si="0"/>
        <v>0</v>
      </c>
      <c r="K42" s="5"/>
    </row>
    <row r="43" spans="1:11" ht="22.5" outlineLevel="1" x14ac:dyDescent="0.2">
      <c r="A43" s="16"/>
      <c r="B43" s="30" t="s">
        <v>350</v>
      </c>
      <c r="C43" s="3" t="s">
        <v>10</v>
      </c>
      <c r="D43" s="21" t="s">
        <v>236</v>
      </c>
      <c r="E43" s="21" t="s">
        <v>6</v>
      </c>
      <c r="F43" s="29">
        <v>1</v>
      </c>
      <c r="G43" s="72"/>
      <c r="H43" s="72">
        <f t="shared" ref="H43" si="1">G43*F43</f>
        <v>0</v>
      </c>
      <c r="K43" s="5"/>
    </row>
    <row r="44" spans="1:11" ht="22.5" outlineLevel="1" x14ac:dyDescent="0.2">
      <c r="A44" s="16"/>
      <c r="B44" s="30" t="s">
        <v>352</v>
      </c>
      <c r="C44" s="3" t="s">
        <v>10</v>
      </c>
      <c r="D44" s="21" t="s">
        <v>236</v>
      </c>
      <c r="E44" s="21" t="s">
        <v>6</v>
      </c>
      <c r="F44" s="29">
        <v>2</v>
      </c>
      <c r="G44" s="72"/>
      <c r="H44" s="72">
        <f t="shared" ref="H44" si="2">G44*F44</f>
        <v>0</v>
      </c>
      <c r="K44" s="5"/>
    </row>
    <row r="45" spans="1:11" ht="22.5" outlineLevel="1" x14ac:dyDescent="0.2">
      <c r="A45" s="16"/>
      <c r="B45" s="30" t="s">
        <v>315</v>
      </c>
      <c r="C45" s="3" t="s">
        <v>10</v>
      </c>
      <c r="D45" s="21" t="s">
        <v>351</v>
      </c>
      <c r="E45" s="21" t="s">
        <v>4</v>
      </c>
      <c r="F45" s="29">
        <v>15</v>
      </c>
      <c r="G45" s="72"/>
      <c r="H45" s="72">
        <f t="shared" ref="H45" si="3">G45*F45</f>
        <v>0</v>
      </c>
      <c r="K45" s="5"/>
    </row>
    <row r="46" spans="1:11" outlineLevel="1" x14ac:dyDescent="0.2">
      <c r="A46" s="10"/>
      <c r="B46" s="11"/>
      <c r="C46" s="11"/>
      <c r="D46" s="34"/>
      <c r="E46" s="61" t="s">
        <v>13</v>
      </c>
      <c r="F46" s="62"/>
      <c r="G46" s="63"/>
      <c r="H46" s="64">
        <f>SUM(H40:H45)</f>
        <v>0</v>
      </c>
      <c r="K46" s="5"/>
    </row>
    <row r="47" spans="1:11" outlineLevel="1" x14ac:dyDescent="0.2">
      <c r="A47" s="16"/>
      <c r="B47" s="30"/>
      <c r="C47" s="1"/>
      <c r="D47" s="43"/>
      <c r="E47" s="21"/>
      <c r="F47" s="29"/>
      <c r="G47" s="72"/>
      <c r="H47" s="72"/>
      <c r="K47" s="5"/>
    </row>
    <row r="48" spans="1:11" ht="12.75" outlineLevel="1" x14ac:dyDescent="0.2">
      <c r="A48" s="28"/>
      <c r="B48" s="27" t="s">
        <v>94</v>
      </c>
      <c r="C48"/>
      <c r="D48" s="37"/>
      <c r="E48" s="21"/>
      <c r="G48" s="6"/>
      <c r="K48" s="15"/>
    </row>
    <row r="49" spans="1:11" ht="12.75" outlineLevel="1" x14ac:dyDescent="0.2">
      <c r="A49" s="16"/>
      <c r="B49" s="26" t="s">
        <v>97</v>
      </c>
      <c r="C49"/>
      <c r="E49" s="21"/>
      <c r="G49" s="6"/>
      <c r="K49" s="5"/>
    </row>
    <row r="50" spans="1:11" ht="12.75" outlineLevel="1" x14ac:dyDescent="0.2">
      <c r="A50" s="16"/>
      <c r="B50" s="30"/>
      <c r="C50"/>
      <c r="D50" s="43" t="s">
        <v>98</v>
      </c>
      <c r="E50" s="21" t="s">
        <v>5</v>
      </c>
      <c r="F50" s="29">
        <v>127</v>
      </c>
      <c r="G50" s="72"/>
      <c r="H50" s="72">
        <f>G50*F50</f>
        <v>0</v>
      </c>
      <c r="K50" s="5"/>
    </row>
    <row r="51" spans="1:11" outlineLevel="1" x14ac:dyDescent="0.2">
      <c r="A51" s="10"/>
      <c r="B51" s="11"/>
      <c r="C51" s="11"/>
      <c r="D51" s="34"/>
      <c r="E51" s="61" t="s">
        <v>13</v>
      </c>
      <c r="F51" s="62">
        <f>SUM(F50:F50)</f>
        <v>127</v>
      </c>
      <c r="G51" s="63"/>
      <c r="H51" s="64">
        <f>SUM(H50:H50)</f>
        <v>0</v>
      </c>
      <c r="K51" s="5"/>
    </row>
    <row r="52" spans="1:11" outlineLevel="1" x14ac:dyDescent="0.2">
      <c r="A52" s="16"/>
      <c r="B52" s="30"/>
      <c r="C52" s="1"/>
      <c r="D52" s="43"/>
      <c r="E52" s="21"/>
      <c r="F52" s="29"/>
      <c r="G52" s="86"/>
      <c r="H52" s="86"/>
      <c r="K52" s="5"/>
    </row>
    <row r="53" spans="1:11" outlineLevel="1" x14ac:dyDescent="0.2">
      <c r="A53" s="16"/>
      <c r="B53" s="30" t="s">
        <v>96</v>
      </c>
      <c r="C53" s="1"/>
      <c r="D53" s="43"/>
      <c r="E53" s="21"/>
      <c r="F53" s="29"/>
      <c r="G53" s="86"/>
      <c r="H53" s="82"/>
      <c r="K53" s="5"/>
    </row>
    <row r="54" spans="1:11" outlineLevel="1" x14ac:dyDescent="0.2">
      <c r="A54" s="16"/>
      <c r="B54" s="30"/>
      <c r="C54" s="1"/>
      <c r="D54" s="43" t="s">
        <v>226</v>
      </c>
      <c r="E54" s="21" t="s">
        <v>5</v>
      </c>
      <c r="F54" s="29">
        <v>11.2</v>
      </c>
      <c r="G54" s="72"/>
      <c r="H54" s="72">
        <f>G54*F54</f>
        <v>0</v>
      </c>
      <c r="K54" s="5"/>
    </row>
    <row r="55" spans="1:11" outlineLevel="1" x14ac:dyDescent="0.2">
      <c r="A55" s="10"/>
      <c r="B55" s="11"/>
      <c r="C55" s="11"/>
      <c r="D55" s="187"/>
      <c r="E55" s="93" t="s">
        <v>13</v>
      </c>
      <c r="F55" s="62">
        <f>SUM(F54)</f>
        <v>11.2</v>
      </c>
      <c r="G55" s="87"/>
      <c r="H55" s="64">
        <f>SUM(H53:H54)</f>
        <v>0</v>
      </c>
      <c r="K55" s="5"/>
    </row>
    <row r="56" spans="1:11" s="7" customFormat="1" ht="12" outlineLevel="1" thickBot="1" x14ac:dyDescent="0.25">
      <c r="A56" s="16"/>
      <c r="B56" s="17"/>
      <c r="C56" s="50"/>
      <c r="D56" s="34"/>
      <c r="E56" s="21"/>
      <c r="F56" s="2"/>
      <c r="G56" s="8"/>
    </row>
    <row r="57" spans="1:11" s="107" customFormat="1" ht="24" customHeight="1" thickBot="1" x14ac:dyDescent="0.3">
      <c r="A57" s="102"/>
      <c r="B57" s="100" t="s">
        <v>259</v>
      </c>
      <c r="C57" s="103"/>
      <c r="D57" s="103"/>
      <c r="E57" s="104"/>
      <c r="F57" s="105"/>
      <c r="G57" s="106"/>
      <c r="H57" s="101">
        <f>H23+H32+H28+H46+H51+H55+H37</f>
        <v>0</v>
      </c>
    </row>
    <row r="140" spans="2:2" x14ac:dyDescent="0.2">
      <c r="B140" s="4" t="s">
        <v>39</v>
      </c>
    </row>
  </sheetData>
  <mergeCells count="8">
    <mergeCell ref="K7:K15"/>
    <mergeCell ref="A9:F10"/>
    <mergeCell ref="B12:F12"/>
    <mergeCell ref="E4:H4"/>
    <mergeCell ref="D13:H13"/>
    <mergeCell ref="B15:H15"/>
    <mergeCell ref="B13:C13"/>
    <mergeCell ref="C8:E8"/>
  </mergeCells>
  <pageMargins left="0.70866141732283472" right="0.70866141732283472" top="0.74803149606299213" bottom="0.74803149606299213" header="0.31496062992125984" footer="0.31496062992125984"/>
  <pageSetup paperSize="9" scale="59" fitToHeight="0" orientation="portrait" r:id="rId1"/>
  <rowBreaks count="1" manualBreakCount="1">
    <brk id="46" max="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K134"/>
  <sheetViews>
    <sheetView showZeros="0" view="pageBreakPreview" topLeftCell="C1" zoomScale="115" zoomScaleNormal="100" zoomScaleSheetLayoutView="115" workbookViewId="0">
      <selection activeCell="J1" sqref="J1:J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3.85546875" style="1" customWidth="1"/>
    <col min="8" max="8" width="14.28515625" style="1" customWidth="1"/>
    <col min="9" max="9" width="5.28515625" style="1" customWidth="1"/>
    <col min="10" max="10" width="100.7109375" style="1" customWidth="1"/>
    <col min="11" max="16384" width="11.42578125" style="1"/>
  </cols>
  <sheetData>
    <row r="3" spans="1:11" ht="51.75" customHeight="1" x14ac:dyDescent="0.2">
      <c r="D3" s="132"/>
      <c r="E3" s="133"/>
      <c r="F3" s="134"/>
      <c r="G3" s="135"/>
    </row>
    <row r="4" spans="1:11" ht="24.75" customHeight="1" x14ac:dyDescent="0.25">
      <c r="D4" s="136"/>
      <c r="E4" s="230"/>
      <c r="F4" s="230"/>
      <c r="G4" s="230"/>
      <c r="H4" s="230"/>
      <c r="J4" s="140"/>
      <c r="K4" s="140"/>
    </row>
    <row r="6" spans="1:11" ht="12.75" customHeight="1" x14ac:dyDescent="0.2"/>
    <row r="7" spans="1:11" ht="12.75" customHeight="1" x14ac:dyDescent="0.2">
      <c r="J7" s="255"/>
    </row>
    <row r="8" spans="1:11" ht="78.75" customHeight="1" x14ac:dyDescent="0.2">
      <c r="C8" s="252"/>
      <c r="D8" s="252"/>
      <c r="E8" s="252"/>
      <c r="J8" s="255"/>
    </row>
    <row r="9" spans="1:11" ht="11.25" customHeight="1" x14ac:dyDescent="0.2">
      <c r="A9" s="231"/>
      <c r="B9" s="231"/>
      <c r="C9" s="231"/>
      <c r="D9" s="231"/>
      <c r="E9" s="231"/>
      <c r="F9" s="231"/>
      <c r="G9" s="116"/>
      <c r="H9" s="117"/>
      <c r="I9" s="117"/>
      <c r="J9" s="255"/>
      <c r="K9" s="116"/>
    </row>
    <row r="10" spans="1:11" ht="11.25" customHeight="1" x14ac:dyDescent="0.2">
      <c r="A10" s="231"/>
      <c r="B10" s="231"/>
      <c r="C10" s="231"/>
      <c r="D10" s="231"/>
      <c r="E10" s="231"/>
      <c r="F10" s="231"/>
      <c r="G10" s="116"/>
      <c r="H10" s="117"/>
      <c r="I10" s="117"/>
      <c r="J10" s="255"/>
      <c r="K10" s="116"/>
    </row>
    <row r="11" spans="1:11" ht="5.25" customHeight="1" x14ac:dyDescent="0.2">
      <c r="A11" s="32"/>
      <c r="B11" s="32"/>
      <c r="C11" s="32"/>
      <c r="D11" s="42"/>
      <c r="E11" s="32"/>
      <c r="F11" s="33"/>
      <c r="J11" s="255"/>
      <c r="K11" s="116"/>
    </row>
    <row r="12" spans="1:11" ht="15" customHeight="1" x14ac:dyDescent="0.2">
      <c r="A12" s="32"/>
      <c r="B12" s="246"/>
      <c r="C12" s="247"/>
      <c r="D12" s="247"/>
      <c r="E12" s="247"/>
      <c r="F12" s="247"/>
      <c r="J12" s="255"/>
      <c r="K12" s="116"/>
    </row>
    <row r="13" spans="1:11" ht="42.75" customHeight="1" x14ac:dyDescent="0.2">
      <c r="B13" s="248" t="s">
        <v>53</v>
      </c>
      <c r="C13" s="249"/>
      <c r="D13" s="256" t="s">
        <v>100</v>
      </c>
      <c r="E13" s="256"/>
      <c r="F13" s="256"/>
      <c r="G13" s="256"/>
      <c r="H13" s="147"/>
      <c r="J13" s="255"/>
      <c r="K13" s="116"/>
    </row>
    <row r="14" spans="1:11" ht="11.25" customHeight="1" x14ac:dyDescent="0.2">
      <c r="B14" s="137"/>
      <c r="C14" s="137"/>
      <c r="D14" s="138"/>
      <c r="E14" s="138"/>
      <c r="F14" s="138"/>
      <c r="G14" s="138"/>
      <c r="H14" s="138"/>
      <c r="J14" s="255"/>
      <c r="K14" s="116"/>
    </row>
    <row r="15" spans="1:11" ht="15" customHeight="1" x14ac:dyDescent="0.2">
      <c r="B15" s="244" t="s">
        <v>15</v>
      </c>
      <c r="C15" s="244"/>
      <c r="D15" s="244"/>
      <c r="E15" s="244"/>
      <c r="F15" s="244"/>
      <c r="G15" s="244"/>
      <c r="H15" s="244"/>
      <c r="J15" s="255"/>
      <c r="K15" s="116"/>
    </row>
    <row r="16" spans="1:11" ht="15" customHeight="1" x14ac:dyDescent="0.2">
      <c r="B16" s="130"/>
      <c r="C16" s="130"/>
      <c r="D16" s="148" t="s">
        <v>346</v>
      </c>
      <c r="E16" s="130"/>
      <c r="F16" s="130"/>
      <c r="G16" s="130"/>
      <c r="H16" s="130"/>
      <c r="J16" s="255"/>
      <c r="K16" s="113"/>
    </row>
    <row r="17" spans="1:10" ht="12.75" customHeight="1" x14ac:dyDescent="0.2">
      <c r="B17" s="46" t="s">
        <v>101</v>
      </c>
      <c r="C17" s="46"/>
      <c r="D17" s="45"/>
      <c r="E17" s="126" t="s">
        <v>2</v>
      </c>
      <c r="F17" s="127" t="s">
        <v>1</v>
      </c>
      <c r="G17" s="128" t="s">
        <v>128</v>
      </c>
      <c r="H17" s="129" t="s">
        <v>145</v>
      </c>
      <c r="J17" s="255"/>
    </row>
    <row r="18" spans="1:10" x14ac:dyDescent="0.2">
      <c r="B18" s="5"/>
      <c r="J18" s="113"/>
    </row>
    <row r="19" spans="1:10" s="7" customFormat="1" x14ac:dyDescent="0.2">
      <c r="A19" s="16"/>
      <c r="B19" s="40" t="s">
        <v>102</v>
      </c>
      <c r="C19" s="25"/>
      <c r="D19" s="44"/>
      <c r="E19" s="21"/>
      <c r="F19" s="2"/>
      <c r="G19" s="86"/>
      <c r="H19" s="82"/>
      <c r="I19" s="1"/>
      <c r="J19" s="108"/>
    </row>
    <row r="20" spans="1:10" s="23" customFormat="1" outlineLevel="1" x14ac:dyDescent="0.2">
      <c r="A20" s="19"/>
      <c r="B20" s="39" t="s">
        <v>133</v>
      </c>
      <c r="C20" s="5"/>
      <c r="D20" s="4"/>
      <c r="E20" s="21"/>
      <c r="F20" s="2"/>
      <c r="G20" s="88"/>
      <c r="H20" s="89"/>
      <c r="I20" s="1"/>
      <c r="J20" s="5"/>
    </row>
    <row r="21" spans="1:10" s="23" customFormat="1" ht="24.75" customHeight="1" outlineLevel="1" x14ac:dyDescent="0.2">
      <c r="A21" s="19"/>
      <c r="B21" s="75" t="s">
        <v>237</v>
      </c>
      <c r="C21" s="3" t="s">
        <v>10</v>
      </c>
      <c r="D21" s="3" t="s">
        <v>317</v>
      </c>
      <c r="E21" s="21" t="s">
        <v>6</v>
      </c>
      <c r="F21" s="2">
        <v>2</v>
      </c>
      <c r="G21" s="72"/>
      <c r="H21" s="72">
        <f>G21*F21</f>
        <v>0</v>
      </c>
      <c r="I21" s="1"/>
      <c r="J21" s="39"/>
    </row>
    <row r="22" spans="1:10" s="23" customFormat="1" ht="24.75" customHeight="1" outlineLevel="1" x14ac:dyDescent="0.2">
      <c r="A22" s="19"/>
      <c r="B22" s="75" t="s">
        <v>238</v>
      </c>
      <c r="C22" s="3" t="s">
        <v>10</v>
      </c>
      <c r="D22" s="3" t="s">
        <v>12</v>
      </c>
      <c r="E22" s="21" t="s">
        <v>6</v>
      </c>
      <c r="F22" s="2">
        <v>3</v>
      </c>
      <c r="G22" s="72"/>
      <c r="H22" s="72">
        <f t="shared" ref="H22:H23" si="0">G22*F22</f>
        <v>0</v>
      </c>
      <c r="I22" s="1"/>
      <c r="J22" s="39"/>
    </row>
    <row r="23" spans="1:10" s="23" customFormat="1" ht="33.75" outlineLevel="1" x14ac:dyDescent="0.2">
      <c r="A23" s="19"/>
      <c r="B23" s="183" t="s">
        <v>239</v>
      </c>
      <c r="C23" s="3" t="s">
        <v>10</v>
      </c>
      <c r="D23" s="3" t="s">
        <v>216</v>
      </c>
      <c r="E23" s="21" t="s">
        <v>6</v>
      </c>
      <c r="F23" s="2">
        <v>1</v>
      </c>
      <c r="G23" s="72"/>
      <c r="H23" s="72">
        <f t="shared" si="0"/>
        <v>0</v>
      </c>
      <c r="I23" s="1"/>
      <c r="J23" s="189"/>
    </row>
    <row r="24" spans="1:10" outlineLevel="1" x14ac:dyDescent="0.2">
      <c r="A24" s="10"/>
      <c r="B24" s="11"/>
      <c r="C24" s="11"/>
      <c r="D24" s="34"/>
      <c r="E24" s="93" t="s">
        <v>13</v>
      </c>
      <c r="F24" s="62"/>
      <c r="G24" s="87"/>
      <c r="H24" s="64">
        <f>SUM(H21:H23)</f>
        <v>0</v>
      </c>
      <c r="J24" s="5"/>
    </row>
    <row r="25" spans="1:10" s="23" customFormat="1" ht="12" customHeight="1" outlineLevel="1" x14ac:dyDescent="0.2">
      <c r="A25" s="19"/>
      <c r="B25" s="39"/>
      <c r="C25" s="58"/>
      <c r="D25" s="4"/>
      <c r="E25" s="21"/>
      <c r="F25" s="2"/>
      <c r="G25" s="24"/>
      <c r="I25" s="1"/>
      <c r="J25" s="39"/>
    </row>
    <row r="26" spans="1:10" s="23" customFormat="1" ht="15" customHeight="1" outlineLevel="1" x14ac:dyDescent="0.2">
      <c r="A26" s="19"/>
      <c r="B26" s="28" t="s">
        <v>105</v>
      </c>
      <c r="C26" s="58"/>
      <c r="D26" s="4">
        <f>SUM(D27:D46)</f>
        <v>0</v>
      </c>
      <c r="E26" s="21"/>
      <c r="F26" s="2"/>
      <c r="G26" s="24"/>
      <c r="I26" s="1"/>
      <c r="J26" s="28"/>
    </row>
    <row r="27" spans="1:10" ht="11.1" customHeight="1" outlineLevel="1" x14ac:dyDescent="0.2">
      <c r="B27" s="39" t="s">
        <v>103</v>
      </c>
      <c r="C27" s="81"/>
      <c r="D27" s="43" t="s">
        <v>104</v>
      </c>
      <c r="E27" s="21" t="s">
        <v>4</v>
      </c>
      <c r="F27" s="2">
        <v>66</v>
      </c>
      <c r="G27" s="72"/>
      <c r="H27" s="72">
        <f>G27*F27</f>
        <v>0</v>
      </c>
      <c r="J27" s="39"/>
    </row>
    <row r="28" spans="1:10" outlineLevel="1" x14ac:dyDescent="0.2">
      <c r="A28" s="10"/>
      <c r="B28" s="11"/>
      <c r="C28" s="11"/>
      <c r="D28" s="34"/>
      <c r="E28" s="61" t="s">
        <v>13</v>
      </c>
      <c r="F28" s="62"/>
      <c r="G28" s="63"/>
      <c r="H28" s="64">
        <f>SUM(H27:H27)</f>
        <v>0</v>
      </c>
      <c r="J28" s="39"/>
    </row>
    <row r="29" spans="1:10" ht="12" customHeight="1" outlineLevel="1" x14ac:dyDescent="0.2">
      <c r="B29" s="39"/>
      <c r="C29" s="58"/>
      <c r="E29" s="21"/>
      <c r="G29" s="6"/>
      <c r="J29" s="39"/>
    </row>
    <row r="30" spans="1:10" s="23" customFormat="1" ht="15" customHeight="1" outlineLevel="1" x14ac:dyDescent="0.2">
      <c r="A30" s="19"/>
      <c r="B30" s="28" t="s">
        <v>106</v>
      </c>
      <c r="C30" s="58"/>
      <c r="D30" s="4"/>
      <c r="E30" s="21"/>
      <c r="F30" s="2"/>
      <c r="G30" s="24"/>
      <c r="I30" s="1"/>
      <c r="J30" s="28"/>
    </row>
    <row r="31" spans="1:10" s="23" customFormat="1" ht="45" outlineLevel="1" x14ac:dyDescent="0.2">
      <c r="A31" s="19"/>
      <c r="B31" s="39" t="s">
        <v>231</v>
      </c>
      <c r="C31" s="81" t="s">
        <v>10</v>
      </c>
      <c r="D31" s="3" t="s">
        <v>230</v>
      </c>
      <c r="E31" s="21" t="s">
        <v>4</v>
      </c>
      <c r="F31" s="2">
        <v>6.5</v>
      </c>
      <c r="G31" s="72"/>
      <c r="H31" s="72">
        <f t="shared" ref="H31:H36" si="1">G31*F31</f>
        <v>0</v>
      </c>
      <c r="I31" s="1"/>
      <c r="J31" s="39"/>
    </row>
    <row r="32" spans="1:10" s="23" customFormat="1" outlineLevel="1" x14ac:dyDescent="0.2">
      <c r="A32" s="19"/>
      <c r="B32" s="189" t="s">
        <v>232</v>
      </c>
      <c r="C32" s="81" t="s">
        <v>10</v>
      </c>
      <c r="D32" s="3" t="s">
        <v>58</v>
      </c>
      <c r="E32" s="21" t="s">
        <v>6</v>
      </c>
      <c r="F32" s="2">
        <v>4</v>
      </c>
      <c r="G32" s="72"/>
      <c r="H32" s="72">
        <f t="shared" si="1"/>
        <v>0</v>
      </c>
      <c r="I32" s="1"/>
      <c r="J32" s="189"/>
    </row>
    <row r="33" spans="1:10" s="23" customFormat="1" ht="22.5" outlineLevel="1" x14ac:dyDescent="0.2">
      <c r="A33" s="19"/>
      <c r="B33" s="189" t="s">
        <v>247</v>
      </c>
      <c r="C33" s="81" t="s">
        <v>10</v>
      </c>
      <c r="D33" s="3" t="s">
        <v>234</v>
      </c>
      <c r="E33" s="21" t="s">
        <v>6</v>
      </c>
      <c r="F33" s="2">
        <v>1</v>
      </c>
      <c r="G33" s="72"/>
      <c r="H33" s="72">
        <f t="shared" si="1"/>
        <v>0</v>
      </c>
      <c r="I33" s="1"/>
      <c r="J33" s="189"/>
    </row>
    <row r="34" spans="1:10" s="23" customFormat="1" outlineLevel="1" x14ac:dyDescent="0.2">
      <c r="A34" s="19"/>
      <c r="B34" s="189" t="s">
        <v>235</v>
      </c>
      <c r="C34" s="81" t="s">
        <v>10</v>
      </c>
      <c r="D34" s="3" t="s">
        <v>108</v>
      </c>
      <c r="E34" s="21" t="s">
        <v>7</v>
      </c>
      <c r="F34" s="2">
        <v>1</v>
      </c>
      <c r="G34" s="72"/>
      <c r="H34" s="72">
        <f t="shared" si="1"/>
        <v>0</v>
      </c>
      <c r="I34" s="1"/>
      <c r="J34" s="189"/>
    </row>
    <row r="35" spans="1:10" s="23" customFormat="1" outlineLevel="1" x14ac:dyDescent="0.2">
      <c r="A35" s="19"/>
      <c r="B35" s="189" t="s">
        <v>240</v>
      </c>
      <c r="C35" s="81" t="s">
        <v>10</v>
      </c>
      <c r="D35" s="3" t="s">
        <v>318</v>
      </c>
      <c r="E35" s="21" t="s">
        <v>6</v>
      </c>
      <c r="F35" s="2">
        <v>1</v>
      </c>
      <c r="G35" s="72"/>
      <c r="H35" s="72">
        <f t="shared" si="1"/>
        <v>0</v>
      </c>
      <c r="I35" s="1"/>
      <c r="J35" s="189"/>
    </row>
    <row r="36" spans="1:10" s="23" customFormat="1" outlineLevel="1" x14ac:dyDescent="0.2">
      <c r="A36" s="19"/>
      <c r="B36" s="189" t="s">
        <v>242</v>
      </c>
      <c r="C36" s="81" t="s">
        <v>10</v>
      </c>
      <c r="D36" s="3" t="s">
        <v>243</v>
      </c>
      <c r="E36" s="21" t="s">
        <v>6</v>
      </c>
      <c r="F36" s="2">
        <v>1</v>
      </c>
      <c r="G36" s="72"/>
      <c r="H36" s="72">
        <f t="shared" si="1"/>
        <v>0</v>
      </c>
      <c r="I36" s="1"/>
      <c r="J36" s="189"/>
    </row>
    <row r="37" spans="1:10" s="23" customFormat="1" ht="56.25" outlineLevel="1" x14ac:dyDescent="0.2">
      <c r="A37" s="19"/>
      <c r="B37" s="189" t="s">
        <v>245</v>
      </c>
      <c r="C37" s="81" t="s">
        <v>10</v>
      </c>
      <c r="D37" s="3" t="s">
        <v>244</v>
      </c>
      <c r="E37" s="21" t="s">
        <v>6</v>
      </c>
      <c r="F37" s="2">
        <v>4</v>
      </c>
      <c r="G37" s="72"/>
      <c r="H37" s="72">
        <f>G37*F37</f>
        <v>0</v>
      </c>
      <c r="I37" s="1"/>
      <c r="J37" s="189"/>
    </row>
    <row r="38" spans="1:10" s="23" customFormat="1" ht="33.75" outlineLevel="1" x14ac:dyDescent="0.2">
      <c r="A38" s="19"/>
      <c r="B38" s="185" t="s">
        <v>246</v>
      </c>
      <c r="C38" s="81" t="s">
        <v>10</v>
      </c>
      <c r="D38" s="3" t="s">
        <v>244</v>
      </c>
      <c r="E38" s="21" t="s">
        <v>6</v>
      </c>
      <c r="F38" s="2">
        <v>1</v>
      </c>
      <c r="G38" s="72"/>
      <c r="H38" s="72">
        <f>G38*F38</f>
        <v>0</v>
      </c>
      <c r="I38" s="1"/>
      <c r="J38" s="189"/>
    </row>
    <row r="39" spans="1:10" x14ac:dyDescent="0.2">
      <c r="J39" s="39"/>
    </row>
    <row r="40" spans="1:10" outlineLevel="1" x14ac:dyDescent="0.2">
      <c r="A40" s="10"/>
      <c r="B40" s="11"/>
      <c r="C40" s="11"/>
      <c r="D40" s="34"/>
      <c r="E40" s="61" t="s">
        <v>13</v>
      </c>
      <c r="F40" s="62"/>
      <c r="G40" s="63"/>
      <c r="H40" s="64">
        <f>SUM(H30:H38)</f>
        <v>0</v>
      </c>
      <c r="J40" s="39"/>
    </row>
    <row r="41" spans="1:10" s="7" customFormat="1" ht="12" outlineLevel="1" thickBot="1" x14ac:dyDescent="0.25">
      <c r="A41" s="16"/>
      <c r="B41" s="17"/>
      <c r="C41" s="50"/>
      <c r="D41" s="34"/>
      <c r="E41" s="21"/>
      <c r="F41" s="2"/>
      <c r="G41" s="8"/>
      <c r="I41" s="1"/>
      <c r="J41" s="5"/>
    </row>
    <row r="42" spans="1:10" ht="24" customHeight="1" thickBot="1" x14ac:dyDescent="0.25">
      <c r="B42" s="65" t="s">
        <v>259</v>
      </c>
      <c r="C42" s="66"/>
      <c r="D42" s="66"/>
      <c r="E42" s="67"/>
      <c r="F42" s="68"/>
      <c r="G42" s="69"/>
      <c r="H42" s="175">
        <f>H24+H40+H28</f>
        <v>0</v>
      </c>
      <c r="I42" s="7"/>
      <c r="J42" s="5"/>
    </row>
    <row r="43" spans="1:10" outlineLevel="1" x14ac:dyDescent="0.2">
      <c r="A43" s="16"/>
      <c r="B43" s="22"/>
      <c r="C43" s="58"/>
      <c r="D43" s="44"/>
      <c r="E43" s="21"/>
      <c r="G43" s="6"/>
      <c r="H43" s="7"/>
      <c r="I43" s="7"/>
      <c r="J43" s="5"/>
    </row>
    <row r="44" spans="1:10" x14ac:dyDescent="0.2">
      <c r="C44" s="54"/>
      <c r="J44" s="5"/>
    </row>
    <row r="45" spans="1:10" x14ac:dyDescent="0.2">
      <c r="C45" s="54"/>
      <c r="H45" s="7"/>
      <c r="I45" s="7"/>
      <c r="J45" s="5"/>
    </row>
    <row r="46" spans="1:10" x14ac:dyDescent="0.2">
      <c r="C46" s="54"/>
      <c r="J46" s="15"/>
    </row>
    <row r="47" spans="1:10" x14ac:dyDescent="0.2">
      <c r="H47" s="7"/>
      <c r="I47" s="7"/>
      <c r="J47" s="5"/>
    </row>
    <row r="48" spans="1:10" x14ac:dyDescent="0.2">
      <c r="H48" s="7"/>
      <c r="I48" s="7"/>
      <c r="J48" s="5"/>
    </row>
    <row r="49" spans="7:10" ht="76.150000000000006" customHeight="1" x14ac:dyDescent="0.2">
      <c r="H49" s="7"/>
      <c r="I49" s="7"/>
      <c r="J49" s="5"/>
    </row>
    <row r="50" spans="7:10" x14ac:dyDescent="0.2">
      <c r="H50" s="7"/>
      <c r="I50" s="7"/>
      <c r="J50" s="5"/>
    </row>
    <row r="51" spans="7:10" x14ac:dyDescent="0.2">
      <c r="H51" s="7"/>
      <c r="I51" s="7"/>
      <c r="J51" s="5"/>
    </row>
    <row r="52" spans="7:10" x14ac:dyDescent="0.2">
      <c r="J52" s="5"/>
    </row>
    <row r="53" spans="7:10" x14ac:dyDescent="0.2">
      <c r="H53" s="7"/>
      <c r="I53" s="7"/>
      <c r="J53" s="7"/>
    </row>
    <row r="54" spans="7:10" ht="15.75" x14ac:dyDescent="0.25">
      <c r="H54" s="107"/>
      <c r="I54" s="107"/>
      <c r="J54" s="107"/>
    </row>
    <row r="58" spans="7:10" x14ac:dyDescent="0.2">
      <c r="G58" s="82"/>
    </row>
    <row r="134" spans="2:2" x14ac:dyDescent="0.2">
      <c r="B134" s="4" t="s">
        <v>39</v>
      </c>
    </row>
  </sheetData>
  <mergeCells count="8">
    <mergeCell ref="J7:J17"/>
    <mergeCell ref="A9:F10"/>
    <mergeCell ref="B12:F12"/>
    <mergeCell ref="E4:H4"/>
    <mergeCell ref="C8:E8"/>
    <mergeCell ref="B13:C13"/>
    <mergeCell ref="B15:H15"/>
    <mergeCell ref="D13:G13"/>
  </mergeCells>
  <pageMargins left="0.70866141732283472" right="0.70866141732283472" top="0.74803149606299213" bottom="0.74803149606299213" header="0.31496062992125984" footer="0.31496062992125984"/>
  <pageSetup paperSize="9" scale="6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L122"/>
  <sheetViews>
    <sheetView showZeros="0" view="pageBreakPreview" topLeftCell="C1" zoomScale="115" zoomScaleNormal="100" zoomScaleSheetLayoutView="115" workbookViewId="0">
      <selection activeCell="K1" sqref="K1:K1048576"/>
    </sheetView>
  </sheetViews>
  <sheetFormatPr baseColWidth="10" defaultColWidth="11.42578125" defaultRowHeight="11.25" outlineLevelRow="1" x14ac:dyDescent="0.2"/>
  <cols>
    <col min="1" max="1" width="6" style="5" hidden="1" customWidth="1"/>
    <col min="2" max="2" width="65.42578125" style="4" customWidth="1"/>
    <col min="3" max="3" width="7.85546875" style="4" customWidth="1"/>
    <col min="4" max="4" width="27.7109375" style="4" customWidth="1"/>
    <col min="5" max="5" width="6.5703125" style="3" customWidth="1"/>
    <col min="6" max="6" width="8.28515625" style="2" customWidth="1"/>
    <col min="7" max="7" width="13.85546875" style="1" customWidth="1"/>
    <col min="8" max="8" width="15.5703125" style="1" customWidth="1"/>
    <col min="9" max="9" width="2.140625" style="1" customWidth="1"/>
    <col min="10" max="10" width="6.85546875" style="1" customWidth="1"/>
    <col min="11" max="11" width="100.7109375" style="1" customWidth="1"/>
    <col min="12" max="16384" width="11.42578125" style="1"/>
  </cols>
  <sheetData>
    <row r="2" spans="1:12" ht="27" customHeight="1" x14ac:dyDescent="0.2"/>
    <row r="3" spans="1:12" ht="32.25" customHeight="1" x14ac:dyDescent="0.2">
      <c r="I3" s="135"/>
      <c r="K3" s="131"/>
    </row>
    <row r="4" spans="1:12" ht="18" x14ac:dyDescent="0.25">
      <c r="D4" s="136"/>
      <c r="E4" s="230"/>
      <c r="F4" s="230"/>
      <c r="G4" s="230"/>
      <c r="H4" s="230"/>
      <c r="K4" s="131"/>
    </row>
    <row r="6" spans="1:12" ht="136.5" customHeight="1" x14ac:dyDescent="0.2">
      <c r="K6" s="237"/>
    </row>
    <row r="7" spans="1:12" ht="162.75" customHeight="1" x14ac:dyDescent="0.2">
      <c r="K7" s="237"/>
    </row>
    <row r="8" spans="1:12" ht="86.25" customHeight="1" x14ac:dyDescent="0.2">
      <c r="K8" s="237"/>
    </row>
    <row r="9" spans="1:12" ht="11.25" customHeight="1" x14ac:dyDescent="0.2">
      <c r="A9" s="231"/>
      <c r="B9" s="231"/>
      <c r="C9" s="231"/>
      <c r="D9" s="231"/>
      <c r="E9" s="231"/>
      <c r="F9" s="231"/>
      <c r="G9" s="116"/>
      <c r="H9" s="116"/>
      <c r="I9" s="117"/>
      <c r="J9" s="117"/>
      <c r="K9" s="237"/>
      <c r="L9" s="116"/>
    </row>
    <row r="10" spans="1:12" ht="11.25" customHeight="1" x14ac:dyDescent="0.2">
      <c r="A10" s="231"/>
      <c r="B10" s="231"/>
      <c r="C10" s="231"/>
      <c r="D10" s="231"/>
      <c r="E10" s="231"/>
      <c r="F10" s="231"/>
      <c r="G10" s="116"/>
      <c r="H10" s="116"/>
      <c r="I10" s="117"/>
      <c r="J10" s="117"/>
      <c r="K10" s="237"/>
      <c r="L10" s="116"/>
    </row>
    <row r="11" spans="1:12" ht="5.25" customHeight="1" x14ac:dyDescent="0.2">
      <c r="A11" s="32"/>
      <c r="B11" s="32"/>
      <c r="C11" s="32"/>
      <c r="D11" s="42"/>
      <c r="E11" s="32"/>
      <c r="F11" s="33"/>
      <c r="K11" s="237"/>
    </row>
    <row r="12" spans="1:12" ht="30.75" customHeight="1" x14ac:dyDescent="0.2">
      <c r="B12" s="248" t="s">
        <v>53</v>
      </c>
      <c r="C12" s="249"/>
      <c r="D12" s="243" t="s">
        <v>304</v>
      </c>
      <c r="E12" s="243"/>
      <c r="F12" s="243"/>
      <c r="G12" s="243"/>
      <c r="H12" s="254"/>
      <c r="I12" s="147"/>
      <c r="K12" s="237"/>
    </row>
    <row r="13" spans="1:12" ht="22.5" customHeight="1" x14ac:dyDescent="0.2">
      <c r="A13" s="32"/>
      <c r="B13" s="225" t="s">
        <v>15</v>
      </c>
      <c r="C13" s="225"/>
      <c r="D13" s="225"/>
      <c r="E13" s="225"/>
      <c r="F13" s="225"/>
      <c r="G13" s="225"/>
      <c r="H13" s="225"/>
      <c r="K13" s="237"/>
    </row>
    <row r="14" spans="1:12" ht="12.75" x14ac:dyDescent="0.2">
      <c r="D14" s="148" t="s">
        <v>346</v>
      </c>
      <c r="K14" s="237"/>
    </row>
    <row r="15" spans="1:12" ht="12.75" customHeight="1" x14ac:dyDescent="0.2">
      <c r="A15" s="52"/>
      <c r="B15" s="46" t="s">
        <v>107</v>
      </c>
      <c r="C15" s="46"/>
      <c r="D15" s="45"/>
      <c r="E15" s="45"/>
      <c r="F15" s="53" t="s">
        <v>0</v>
      </c>
      <c r="G15" s="45"/>
      <c r="H15" s="45"/>
      <c r="K15" s="237"/>
    </row>
    <row r="16" spans="1:12" ht="12.75" customHeight="1" outlineLevel="1" x14ac:dyDescent="0.2">
      <c r="A16" s="10"/>
      <c r="B16" s="11"/>
      <c r="C16" s="50"/>
      <c r="D16" s="34"/>
      <c r="E16" s="21"/>
      <c r="G16" s="6"/>
      <c r="H16" s="6">
        <f t="shared" ref="H16" si="0">F16*G16</f>
        <v>0</v>
      </c>
      <c r="K16" s="139"/>
    </row>
    <row r="17" spans="1:11" outlineLevel="1" x14ac:dyDescent="0.2">
      <c r="A17" s="10"/>
      <c r="B17" s="9" t="s">
        <v>250</v>
      </c>
      <c r="C17" s="51"/>
      <c r="D17" s="35"/>
      <c r="E17" s="21"/>
      <c r="G17" s="6"/>
      <c r="K17" s="206"/>
    </row>
    <row r="18" spans="1:11" ht="90" outlineLevel="1" x14ac:dyDescent="0.2">
      <c r="A18" s="10"/>
      <c r="B18" s="205" t="s">
        <v>251</v>
      </c>
      <c r="C18" s="51"/>
      <c r="D18" s="35"/>
      <c r="E18" s="21"/>
      <c r="G18" s="6"/>
      <c r="K18" s="139"/>
    </row>
    <row r="19" spans="1:11" ht="12.75" customHeight="1" outlineLevel="1" x14ac:dyDescent="0.2">
      <c r="A19" s="10"/>
      <c r="B19" s="11" t="s">
        <v>320</v>
      </c>
      <c r="C19" s="50" t="s">
        <v>10</v>
      </c>
      <c r="D19" s="187" t="s">
        <v>98</v>
      </c>
      <c r="E19" s="21" t="s">
        <v>5</v>
      </c>
      <c r="F19" s="29">
        <f>(1.6+1.6+0.6+0.6+0.9+0.9+0.6+47)*2.6+1+1+1+1</f>
        <v>143.88</v>
      </c>
      <c r="G19" s="72"/>
      <c r="H19" s="72">
        <f>G19*F19</f>
        <v>0</v>
      </c>
      <c r="K19" s="139"/>
    </row>
    <row r="20" spans="1:11" outlineLevel="1" x14ac:dyDescent="0.2">
      <c r="A20" s="10"/>
      <c r="B20" s="11"/>
      <c r="C20" s="11"/>
      <c r="D20" s="187"/>
      <c r="E20" s="61" t="s">
        <v>13</v>
      </c>
      <c r="F20" s="62">
        <f>SUM(F19:F19)</f>
        <v>143.88</v>
      </c>
      <c r="G20" s="63"/>
      <c r="H20" s="64">
        <f>SUM(H19:H19)</f>
        <v>0</v>
      </c>
      <c r="K20" s="206"/>
    </row>
    <row r="21" spans="1:11" outlineLevel="1" x14ac:dyDescent="0.2">
      <c r="A21" s="10"/>
      <c r="B21" s="11" t="s">
        <v>319</v>
      </c>
      <c r="C21" s="204" t="s">
        <v>10</v>
      </c>
      <c r="D21" s="187" t="s">
        <v>98</v>
      </c>
      <c r="E21" s="21" t="s">
        <v>5</v>
      </c>
      <c r="F21" s="2">
        <f>8.5+36.75+77.35+5</f>
        <v>127.6</v>
      </c>
      <c r="G21" s="72"/>
      <c r="H21" s="72">
        <f>G21*F21</f>
        <v>0</v>
      </c>
      <c r="K21" s="139"/>
    </row>
    <row r="22" spans="1:11" outlineLevel="1" x14ac:dyDescent="0.2">
      <c r="A22" s="10"/>
      <c r="B22" s="11"/>
      <c r="C22" s="11"/>
      <c r="D22" s="187"/>
      <c r="E22" s="61" t="s">
        <v>13</v>
      </c>
      <c r="F22" s="62">
        <f>SUM(F21:F21)</f>
        <v>127.6</v>
      </c>
      <c r="G22" s="63"/>
      <c r="H22" s="64">
        <f>SUM(H21:H21)</f>
        <v>0</v>
      </c>
      <c r="K22" s="139"/>
    </row>
    <row r="23" spans="1:11" outlineLevel="1" x14ac:dyDescent="0.2">
      <c r="A23" s="10"/>
      <c r="B23" s="11"/>
      <c r="C23" s="11"/>
      <c r="D23" s="187"/>
      <c r="E23" s="198"/>
      <c r="F23" s="199"/>
      <c r="G23" s="200"/>
      <c r="H23" s="201"/>
      <c r="K23" s="139"/>
    </row>
    <row r="24" spans="1:11" outlineLevel="1" x14ac:dyDescent="0.2">
      <c r="A24" s="10"/>
      <c r="B24" s="9" t="s">
        <v>249</v>
      </c>
      <c r="C24" s="51"/>
      <c r="D24" s="35"/>
      <c r="E24" s="21"/>
      <c r="G24" s="6"/>
      <c r="K24" s="206"/>
    </row>
    <row r="25" spans="1:11" outlineLevel="1" x14ac:dyDescent="0.2">
      <c r="A25" s="10"/>
      <c r="B25" s="205"/>
      <c r="C25" s="51"/>
      <c r="D25" s="35"/>
      <c r="E25" s="21"/>
      <c r="G25" s="6"/>
      <c r="K25" s="237"/>
    </row>
    <row r="26" spans="1:11" ht="12.75" customHeight="1" outlineLevel="1" x14ac:dyDescent="0.2">
      <c r="A26" s="10"/>
      <c r="B26" s="11" t="s">
        <v>320</v>
      </c>
      <c r="C26" s="50" t="s">
        <v>10</v>
      </c>
      <c r="D26" s="187" t="s">
        <v>98</v>
      </c>
      <c r="E26" s="21" t="s">
        <v>5</v>
      </c>
      <c r="F26" s="29">
        <f>(1.6+1.6+0.6+0.6+0.9+0.9+0.6+47)*2.6+1+1+1+1</f>
        <v>143.88</v>
      </c>
      <c r="G26" s="72"/>
      <c r="H26" s="72">
        <f>G26*F26</f>
        <v>0</v>
      </c>
      <c r="K26" s="237"/>
    </row>
    <row r="27" spans="1:11" outlineLevel="1" x14ac:dyDescent="0.2">
      <c r="A27" s="10"/>
      <c r="B27" s="11"/>
      <c r="C27" s="11"/>
      <c r="D27" s="187"/>
      <c r="E27" s="61" t="s">
        <v>13</v>
      </c>
      <c r="F27" s="62">
        <f>SUM(F26:F26)</f>
        <v>143.88</v>
      </c>
      <c r="G27" s="63"/>
      <c r="H27" s="64">
        <f>SUM(H26:H26)</f>
        <v>0</v>
      </c>
      <c r="K27" s="237"/>
    </row>
    <row r="28" spans="1:11" outlineLevel="1" x14ac:dyDescent="0.2">
      <c r="A28" s="10"/>
      <c r="B28" s="11"/>
      <c r="C28" s="11"/>
      <c r="D28" s="187"/>
      <c r="E28" s="41"/>
      <c r="F28" s="18"/>
      <c r="G28" s="6"/>
      <c r="H28" s="71"/>
      <c r="K28" s="237"/>
    </row>
    <row r="29" spans="1:11" outlineLevel="1" x14ac:dyDescent="0.2">
      <c r="A29" s="10"/>
      <c r="B29" s="11" t="s">
        <v>319</v>
      </c>
      <c r="C29" s="204" t="s">
        <v>10</v>
      </c>
      <c r="D29" s="187" t="s">
        <v>98</v>
      </c>
      <c r="E29" s="21" t="s">
        <v>5</v>
      </c>
      <c r="F29" s="2">
        <f>8.5+36.75+77.35+5</f>
        <v>127.6</v>
      </c>
      <c r="G29" s="72"/>
      <c r="H29" s="72">
        <f>G29*F29</f>
        <v>0</v>
      </c>
      <c r="K29" s="237"/>
    </row>
    <row r="30" spans="1:11" outlineLevel="1" x14ac:dyDescent="0.2">
      <c r="A30" s="10"/>
      <c r="B30" s="11"/>
      <c r="C30" s="11"/>
      <c r="D30" s="187"/>
      <c r="E30" s="61" t="s">
        <v>13</v>
      </c>
      <c r="F30" s="62">
        <f>SUM(F29:F29)</f>
        <v>127.6</v>
      </c>
      <c r="G30" s="63"/>
      <c r="H30" s="64">
        <f>SUM(H29:H29)</f>
        <v>0</v>
      </c>
      <c r="K30" s="237"/>
    </row>
    <row r="31" spans="1:11" ht="22.5" outlineLevel="1" x14ac:dyDescent="0.2">
      <c r="A31" s="10"/>
      <c r="B31" s="9" t="s">
        <v>252</v>
      </c>
      <c r="C31" s="51"/>
      <c r="D31" s="35"/>
      <c r="E31" s="21"/>
      <c r="G31" s="6"/>
      <c r="K31" s="139"/>
    </row>
    <row r="32" spans="1:11" ht="12.75" customHeight="1" outlineLevel="1" x14ac:dyDescent="0.2">
      <c r="A32" s="10"/>
      <c r="B32" s="11" t="s">
        <v>35</v>
      </c>
      <c r="C32" s="50" t="s">
        <v>10</v>
      </c>
      <c r="D32" s="34" t="s">
        <v>138</v>
      </c>
      <c r="E32" s="21" t="s">
        <v>5</v>
      </c>
      <c r="F32" s="29">
        <f>(21.2)*2.6</f>
        <v>55.12</v>
      </c>
      <c r="G32" s="72"/>
      <c r="H32" s="72">
        <f>G32*F32</f>
        <v>0</v>
      </c>
      <c r="K32" s="139"/>
    </row>
    <row r="33" spans="1:11" outlineLevel="1" x14ac:dyDescent="0.2">
      <c r="A33" s="10"/>
      <c r="B33" s="11"/>
      <c r="C33" s="11"/>
      <c r="D33" s="34"/>
      <c r="E33" s="61" t="s">
        <v>13</v>
      </c>
      <c r="F33" s="62">
        <f>SUM(F32:F32)</f>
        <v>55.12</v>
      </c>
      <c r="G33" s="63"/>
      <c r="H33" s="64">
        <f>SUM(H32:H32)</f>
        <v>0</v>
      </c>
      <c r="K33" s="139"/>
    </row>
    <row r="34" spans="1:11" outlineLevel="1" x14ac:dyDescent="0.2">
      <c r="A34" s="10"/>
      <c r="B34" s="11"/>
      <c r="C34" s="11"/>
      <c r="D34" s="187"/>
      <c r="E34" s="41"/>
      <c r="F34" s="18"/>
      <c r="G34" s="6"/>
      <c r="H34" s="71"/>
      <c r="K34" s="139"/>
    </row>
    <row r="35" spans="1:11" outlineLevel="1" x14ac:dyDescent="0.2">
      <c r="A35" s="10"/>
      <c r="B35" s="11" t="s">
        <v>36</v>
      </c>
      <c r="C35" s="204" t="s">
        <v>10</v>
      </c>
      <c r="D35" s="187" t="s">
        <v>138</v>
      </c>
      <c r="E35" s="21" t="s">
        <v>5</v>
      </c>
      <c r="F35" s="2">
        <f>5.7+5.5</f>
        <v>11.2</v>
      </c>
      <c r="G35" s="72"/>
      <c r="H35" s="72">
        <f>G35*F35</f>
        <v>0</v>
      </c>
      <c r="K35" s="139"/>
    </row>
    <row r="36" spans="1:11" outlineLevel="1" x14ac:dyDescent="0.2">
      <c r="A36" s="10"/>
      <c r="B36" s="11"/>
      <c r="C36" s="11"/>
      <c r="D36" s="187"/>
      <c r="E36" s="61" t="s">
        <v>13</v>
      </c>
      <c r="F36" s="62">
        <f>SUM(F35:F35)</f>
        <v>11.2</v>
      </c>
      <c r="G36" s="63"/>
      <c r="H36" s="64">
        <f>SUM(H35:H35)</f>
        <v>0</v>
      </c>
      <c r="K36" s="139"/>
    </row>
    <row r="37" spans="1:11" outlineLevel="1" x14ac:dyDescent="0.2">
      <c r="A37" s="10"/>
      <c r="B37" s="11"/>
      <c r="C37" s="11"/>
      <c r="D37" s="34"/>
      <c r="E37" s="41"/>
      <c r="F37" s="18"/>
      <c r="G37" s="6"/>
      <c r="H37" s="71"/>
      <c r="K37" s="139"/>
    </row>
    <row r="38" spans="1:11" outlineLevel="1" x14ac:dyDescent="0.2">
      <c r="A38" s="10"/>
      <c r="B38" s="9" t="s">
        <v>253</v>
      </c>
      <c r="C38" s="51"/>
      <c r="D38" s="35"/>
      <c r="E38" s="21"/>
      <c r="G38" s="6"/>
      <c r="K38" s="139"/>
    </row>
    <row r="39" spans="1:11" ht="67.5" outlineLevel="1" x14ac:dyDescent="0.2">
      <c r="A39" s="10"/>
      <c r="B39" s="205" t="s">
        <v>254</v>
      </c>
      <c r="C39" s="51"/>
      <c r="D39" s="35"/>
      <c r="E39" s="21"/>
      <c r="G39" s="6"/>
      <c r="K39" s="139"/>
    </row>
    <row r="40" spans="1:11" ht="12.75" customHeight="1" outlineLevel="1" x14ac:dyDescent="0.2">
      <c r="A40" s="10"/>
      <c r="B40" s="11" t="s">
        <v>255</v>
      </c>
      <c r="C40" s="50" t="s">
        <v>10</v>
      </c>
      <c r="D40" s="187" t="s">
        <v>256</v>
      </c>
      <c r="E40" s="21" t="s">
        <v>4</v>
      </c>
      <c r="F40" s="29">
        <v>66</v>
      </c>
      <c r="G40" s="72"/>
      <c r="H40" s="72">
        <f>G40*F40</f>
        <v>0</v>
      </c>
      <c r="K40" s="139"/>
    </row>
    <row r="41" spans="1:11" outlineLevel="1" x14ac:dyDescent="0.2">
      <c r="A41" s="10"/>
      <c r="B41" s="11"/>
      <c r="C41" s="11"/>
      <c r="D41" s="187"/>
      <c r="E41" s="41"/>
      <c r="F41" s="18"/>
      <c r="G41" s="6"/>
      <c r="H41" s="71"/>
      <c r="K41" s="139"/>
    </row>
    <row r="42" spans="1:11" outlineLevel="1" x14ac:dyDescent="0.2">
      <c r="A42" s="10"/>
      <c r="B42" s="11" t="s">
        <v>136</v>
      </c>
      <c r="C42" s="204" t="s">
        <v>10</v>
      </c>
      <c r="D42" s="34" t="s">
        <v>257</v>
      </c>
      <c r="E42" s="21" t="s">
        <v>6</v>
      </c>
      <c r="F42" s="2">
        <v>10</v>
      </c>
      <c r="G42" s="72"/>
      <c r="H42" s="72">
        <f t="shared" ref="H42" si="1">G42*F42</f>
        <v>0</v>
      </c>
      <c r="K42" s="139"/>
    </row>
    <row r="43" spans="1:11" x14ac:dyDescent="0.2">
      <c r="K43" s="139"/>
    </row>
    <row r="44" spans="1:11" ht="22.5" outlineLevel="1" x14ac:dyDescent="0.2">
      <c r="A44" s="10"/>
      <c r="B44" s="11" t="s">
        <v>329</v>
      </c>
      <c r="C44" s="204" t="s">
        <v>330</v>
      </c>
      <c r="D44" s="50" t="s">
        <v>270</v>
      </c>
      <c r="E44" s="21" t="s">
        <v>7</v>
      </c>
      <c r="F44" s="2">
        <v>1</v>
      </c>
      <c r="G44" s="72"/>
      <c r="H44" s="72">
        <f t="shared" ref="H44" si="2">G44*F44</f>
        <v>0</v>
      </c>
      <c r="K44" s="139"/>
    </row>
    <row r="45" spans="1:11" x14ac:dyDescent="0.2">
      <c r="B45" s="195"/>
      <c r="C45" s="195"/>
      <c r="D45" s="195"/>
      <c r="K45" s="139"/>
    </row>
    <row r="46" spans="1:11" outlineLevel="1" x14ac:dyDescent="0.2">
      <c r="A46" s="10"/>
      <c r="B46" s="11"/>
      <c r="C46" s="11"/>
      <c r="D46" s="34"/>
      <c r="E46" s="61" t="s">
        <v>13</v>
      </c>
      <c r="F46" s="62">
        <f>SUM(F42:F43)</f>
        <v>10</v>
      </c>
      <c r="G46" s="63"/>
      <c r="H46" s="64">
        <f>SUM(H40:H44)</f>
        <v>0</v>
      </c>
      <c r="K46" s="139"/>
    </row>
    <row r="47" spans="1:11" outlineLevel="1" x14ac:dyDescent="0.2">
      <c r="A47" s="10"/>
      <c r="B47" s="11"/>
      <c r="C47" s="11"/>
      <c r="D47" s="194"/>
      <c r="E47" s="198"/>
      <c r="F47" s="199"/>
      <c r="G47" s="200"/>
      <c r="H47" s="201"/>
      <c r="K47" s="139"/>
    </row>
    <row r="48" spans="1:11" outlineLevel="1" x14ac:dyDescent="0.2">
      <c r="A48" s="10"/>
      <c r="B48" s="9" t="s">
        <v>333</v>
      </c>
      <c r="C48" s="51"/>
      <c r="D48" s="35"/>
      <c r="E48" s="21"/>
      <c r="G48" s="6"/>
      <c r="K48" s="139"/>
    </row>
    <row r="49" spans="1:11" ht="45" outlineLevel="1" x14ac:dyDescent="0.2">
      <c r="A49" s="10"/>
      <c r="B49" s="205" t="s">
        <v>331</v>
      </c>
      <c r="C49" s="207" t="s">
        <v>330</v>
      </c>
      <c r="D49" s="207" t="s">
        <v>332</v>
      </c>
      <c r="E49" s="21" t="s">
        <v>5</v>
      </c>
      <c r="F49" s="2">
        <v>95</v>
      </c>
      <c r="G49" s="86"/>
      <c r="H49" s="72">
        <f>G49*F49</f>
        <v>0</v>
      </c>
      <c r="K49" s="139"/>
    </row>
    <row r="50" spans="1:11" ht="12.75" customHeight="1" outlineLevel="1" x14ac:dyDescent="0.2">
      <c r="A50" s="10"/>
      <c r="B50" s="11" t="s">
        <v>334</v>
      </c>
      <c r="C50" s="207" t="s">
        <v>330</v>
      </c>
      <c r="D50" s="207" t="s">
        <v>332</v>
      </c>
      <c r="E50" s="21" t="s">
        <v>4</v>
      </c>
      <c r="F50" s="29">
        <v>95</v>
      </c>
      <c r="G50" s="72"/>
      <c r="H50" s="72">
        <f>G50*F50</f>
        <v>0</v>
      </c>
      <c r="K50" s="139"/>
    </row>
    <row r="51" spans="1:11" x14ac:dyDescent="0.2">
      <c r="B51" s="195"/>
      <c r="C51" s="195"/>
      <c r="D51" s="195"/>
      <c r="K51" s="139"/>
    </row>
    <row r="52" spans="1:11" x14ac:dyDescent="0.2">
      <c r="B52" s="195"/>
      <c r="C52" s="195"/>
      <c r="D52" s="195"/>
      <c r="K52" s="139"/>
    </row>
    <row r="53" spans="1:11" outlineLevel="1" x14ac:dyDescent="0.2">
      <c r="A53" s="10"/>
      <c r="B53" s="11"/>
      <c r="C53" s="11"/>
      <c r="D53" s="194"/>
      <c r="E53" s="61" t="s">
        <v>13</v>
      </c>
      <c r="F53" s="62">
        <f>SUM(F51:F51)</f>
        <v>0</v>
      </c>
      <c r="G53" s="63"/>
      <c r="H53" s="64">
        <f>SUM(H50:H51)</f>
        <v>0</v>
      </c>
      <c r="K53" s="139"/>
    </row>
    <row r="54" spans="1:11" s="7" customFormat="1" ht="12" outlineLevel="1" thickBot="1" x14ac:dyDescent="0.25">
      <c r="A54" s="16"/>
      <c r="B54" s="17"/>
      <c r="C54" s="50"/>
      <c r="D54" s="34"/>
      <c r="E54" s="21"/>
      <c r="F54" s="2"/>
      <c r="G54" s="8"/>
      <c r="I54" s="1"/>
      <c r="J54" s="1"/>
      <c r="K54" s="139"/>
    </row>
    <row r="55" spans="1:11" ht="24" customHeight="1" thickBot="1" x14ac:dyDescent="0.25">
      <c r="B55" s="65" t="s">
        <v>248</v>
      </c>
      <c r="C55" s="66"/>
      <c r="D55" s="66"/>
      <c r="E55" s="67"/>
      <c r="F55" s="68"/>
      <c r="G55" s="69"/>
      <c r="H55" s="174">
        <f>H20+H22+H27+H30+H33+H36+H46+H53</f>
        <v>0</v>
      </c>
      <c r="K55" s="139"/>
    </row>
    <row r="56" spans="1:11" x14ac:dyDescent="0.2">
      <c r="C56" s="57"/>
      <c r="K56" s="5"/>
    </row>
    <row r="57" spans="1:11" x14ac:dyDescent="0.2">
      <c r="K57" s="5"/>
    </row>
    <row r="58" spans="1:11" x14ac:dyDescent="0.2">
      <c r="K58" s="5"/>
    </row>
    <row r="59" spans="1:11" x14ac:dyDescent="0.2">
      <c r="K59" s="5"/>
    </row>
    <row r="60" spans="1:11" x14ac:dyDescent="0.2">
      <c r="K60" s="5"/>
    </row>
    <row r="61" spans="1:11" x14ac:dyDescent="0.2">
      <c r="K61" s="5"/>
    </row>
    <row r="62" spans="1:11" x14ac:dyDescent="0.2">
      <c r="K62" s="7"/>
    </row>
    <row r="63" spans="1:11" ht="76.150000000000006" customHeight="1" x14ac:dyDescent="0.25">
      <c r="K63" s="107"/>
    </row>
    <row r="72" spans="7:8" x14ac:dyDescent="0.2">
      <c r="G72" s="82"/>
      <c r="H72" s="82"/>
    </row>
    <row r="122" spans="2:2" x14ac:dyDescent="0.2">
      <c r="B122" s="4" t="s">
        <v>39</v>
      </c>
    </row>
  </sheetData>
  <mergeCells count="7">
    <mergeCell ref="K6:K15"/>
    <mergeCell ref="K25:K30"/>
    <mergeCell ref="E4:H4"/>
    <mergeCell ref="A9:F10"/>
    <mergeCell ref="B12:C12"/>
    <mergeCell ref="D12:H12"/>
    <mergeCell ref="B13:H13"/>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L136"/>
  <sheetViews>
    <sheetView showZeros="0" view="pageBreakPreview" topLeftCell="C1" zoomScale="115" zoomScaleNormal="100" zoomScaleSheetLayoutView="115" workbookViewId="0">
      <selection activeCell="K6" sqref="K1:K1048576"/>
    </sheetView>
  </sheetViews>
  <sheetFormatPr baseColWidth="10" defaultColWidth="11.42578125" defaultRowHeight="11.25" outlineLevelRow="1" x14ac:dyDescent="0.2"/>
  <cols>
    <col min="1" max="1" width="6" style="5" hidden="1" customWidth="1"/>
    <col min="2" max="2" width="68.140625" style="4" customWidth="1"/>
    <col min="3" max="3" width="10.140625" style="4" customWidth="1"/>
    <col min="4" max="4" width="27.7109375" style="4" customWidth="1"/>
    <col min="5" max="5" width="6.5703125" style="3" customWidth="1"/>
    <col min="6" max="6" width="8.28515625" style="2" customWidth="1"/>
    <col min="7" max="7" width="13.85546875" style="1" customWidth="1"/>
    <col min="8" max="8" width="15.5703125" style="1" customWidth="1"/>
    <col min="9" max="9" width="2.140625" style="1" customWidth="1"/>
    <col min="10" max="10" width="6.85546875" style="1" customWidth="1"/>
    <col min="11" max="11" width="100.7109375" style="1" customWidth="1"/>
    <col min="12" max="16384" width="11.42578125" style="1"/>
  </cols>
  <sheetData>
    <row r="3" spans="1:12" ht="51.75" customHeight="1" x14ac:dyDescent="0.2">
      <c r="D3" s="132"/>
      <c r="E3" s="133"/>
      <c r="F3" s="134"/>
      <c r="G3" s="135"/>
      <c r="H3" s="135"/>
      <c r="I3" s="135"/>
      <c r="K3" s="131"/>
    </row>
    <row r="4" spans="1:12" ht="36.75" customHeight="1" x14ac:dyDescent="0.25">
      <c r="D4" s="136"/>
      <c r="E4" s="230"/>
      <c r="F4" s="230"/>
      <c r="G4" s="230"/>
      <c r="H4" s="230"/>
      <c r="I4" s="230"/>
      <c r="K4" s="131"/>
      <c r="L4" s="140"/>
    </row>
    <row r="5" spans="1:12" ht="0.75" customHeight="1" x14ac:dyDescent="0.2"/>
    <row r="6" spans="1:12" ht="200.25" customHeight="1" x14ac:dyDescent="0.2">
      <c r="K6" s="257"/>
    </row>
    <row r="7" spans="1:12" ht="161.25" customHeight="1" x14ac:dyDescent="0.2">
      <c r="K7" s="257"/>
    </row>
    <row r="8" spans="1:12" ht="78.75" customHeight="1" x14ac:dyDescent="0.2">
      <c r="C8" s="252"/>
      <c r="D8" s="252"/>
      <c r="E8" s="252"/>
      <c r="K8" s="257"/>
    </row>
    <row r="9" spans="1:12" ht="11.25" customHeight="1" x14ac:dyDescent="0.2">
      <c r="A9" s="231"/>
      <c r="B9" s="231"/>
      <c r="C9" s="231"/>
      <c r="D9" s="231"/>
      <c r="E9" s="231"/>
      <c r="F9" s="231"/>
      <c r="G9" s="116"/>
      <c r="H9" s="116"/>
      <c r="I9" s="117"/>
      <c r="J9" s="117"/>
      <c r="K9" s="257"/>
      <c r="L9" s="116"/>
    </row>
    <row r="10" spans="1:12" ht="11.25" customHeight="1" x14ac:dyDescent="0.2">
      <c r="A10" s="231"/>
      <c r="B10" s="231"/>
      <c r="C10" s="231"/>
      <c r="D10" s="231"/>
      <c r="E10" s="231"/>
      <c r="F10" s="231"/>
      <c r="G10" s="116"/>
      <c r="H10" s="116"/>
      <c r="I10" s="117"/>
      <c r="J10" s="117"/>
      <c r="K10" s="257"/>
      <c r="L10" s="116"/>
    </row>
    <row r="11" spans="1:12" ht="5.25" customHeight="1" x14ac:dyDescent="0.2">
      <c r="A11" s="32"/>
      <c r="B11" s="32"/>
      <c r="C11" s="32"/>
      <c r="D11" s="42"/>
      <c r="E11" s="32"/>
      <c r="F11" s="33"/>
      <c r="K11" s="257"/>
    </row>
    <row r="12" spans="1:12" ht="42.75" customHeight="1" x14ac:dyDescent="0.2">
      <c r="B12" s="248" t="s">
        <v>53</v>
      </c>
      <c r="C12" s="249"/>
      <c r="D12" s="243" t="s">
        <v>305</v>
      </c>
      <c r="E12" s="243"/>
      <c r="F12" s="243"/>
      <c r="G12" s="243"/>
      <c r="H12" s="254"/>
      <c r="I12" s="147"/>
      <c r="K12" s="257"/>
    </row>
    <row r="13" spans="1:12" ht="22.5" customHeight="1" x14ac:dyDescent="0.2">
      <c r="A13" s="32"/>
      <c r="B13" s="225" t="s">
        <v>15</v>
      </c>
      <c r="C13" s="225"/>
      <c r="D13" s="225"/>
      <c r="E13" s="225"/>
      <c r="F13" s="225"/>
      <c r="G13" s="225"/>
      <c r="H13" s="225"/>
      <c r="K13" s="257"/>
    </row>
    <row r="14" spans="1:12" ht="12.75" x14ac:dyDescent="0.2">
      <c r="D14" s="148" t="s">
        <v>346</v>
      </c>
      <c r="K14" s="257"/>
    </row>
    <row r="15" spans="1:12" s="20" customFormat="1" ht="12.75" customHeight="1" outlineLevel="1" x14ac:dyDescent="0.2">
      <c r="A15" s="5"/>
      <c r="B15" s="46" t="s">
        <v>43</v>
      </c>
      <c r="C15" s="46"/>
      <c r="D15" s="45"/>
      <c r="E15" s="14" t="s">
        <v>2</v>
      </c>
      <c r="F15" s="13" t="s">
        <v>1</v>
      </c>
      <c r="G15" s="48" t="s">
        <v>128</v>
      </c>
      <c r="H15" s="48" t="s">
        <v>229</v>
      </c>
      <c r="I15" s="49"/>
      <c r="K15" s="257"/>
    </row>
    <row r="16" spans="1:12" outlineLevel="1" x14ac:dyDescent="0.2">
      <c r="B16" s="15"/>
      <c r="C16" s="15"/>
      <c r="D16" s="14" t="s">
        <v>3</v>
      </c>
      <c r="E16" s="14"/>
      <c r="F16" s="13"/>
      <c r="G16" s="6"/>
      <c r="K16" s="257"/>
    </row>
    <row r="17" spans="1:11" outlineLevel="1" x14ac:dyDescent="0.2">
      <c r="A17" s="10"/>
      <c r="B17" s="9" t="s">
        <v>111</v>
      </c>
      <c r="C17" s="9"/>
      <c r="D17" s="35"/>
      <c r="E17" s="21"/>
      <c r="G17" s="6"/>
      <c r="K17" s="115"/>
    </row>
    <row r="18" spans="1:11" ht="27.75" customHeight="1" outlineLevel="1" x14ac:dyDescent="0.2">
      <c r="A18" s="10"/>
      <c r="B18" s="258" t="s">
        <v>338</v>
      </c>
      <c r="C18" s="82" t="s">
        <v>11</v>
      </c>
      <c r="D18" s="3" t="s">
        <v>138</v>
      </c>
      <c r="E18" s="21" t="s">
        <v>5</v>
      </c>
      <c r="F18" s="2">
        <v>4</v>
      </c>
      <c r="G18" s="72"/>
      <c r="H18" s="72">
        <f>G18*F18</f>
        <v>0</v>
      </c>
      <c r="K18" s="237"/>
    </row>
    <row r="19" spans="1:11" outlineLevel="1" x14ac:dyDescent="0.2">
      <c r="A19" s="10"/>
      <c r="B19" s="258"/>
      <c r="C19" s="82"/>
      <c r="D19" s="3"/>
      <c r="E19" s="21"/>
      <c r="G19" s="72"/>
      <c r="H19" s="72"/>
      <c r="K19" s="237"/>
    </row>
    <row r="20" spans="1:11" ht="29.25" customHeight="1" outlineLevel="1" x14ac:dyDescent="0.2">
      <c r="A20" s="10"/>
      <c r="B20" s="258"/>
      <c r="C20" s="82"/>
      <c r="D20" s="3"/>
      <c r="E20" s="21"/>
      <c r="G20" s="72"/>
      <c r="H20" s="72"/>
      <c r="K20" s="237"/>
    </row>
    <row r="21" spans="1:11" outlineLevel="1" x14ac:dyDescent="0.2">
      <c r="A21" s="10"/>
      <c r="B21" s="11"/>
      <c r="C21" s="11"/>
      <c r="D21" s="34"/>
      <c r="E21" s="61" t="s">
        <v>13</v>
      </c>
      <c r="F21" s="62"/>
      <c r="G21" s="63"/>
      <c r="H21" s="64">
        <f>SUM(H17:H20)</f>
        <v>0</v>
      </c>
      <c r="K21" s="113"/>
    </row>
    <row r="22" spans="1:11" outlineLevel="1" x14ac:dyDescent="0.2">
      <c r="A22" s="10"/>
      <c r="B22" s="11"/>
      <c r="C22" s="11"/>
      <c r="D22" s="34"/>
      <c r="E22" s="92"/>
      <c r="F22" s="18"/>
      <c r="G22" s="86"/>
      <c r="H22" s="71"/>
      <c r="K22" s="113"/>
    </row>
    <row r="23" spans="1:11" outlineLevel="1" x14ac:dyDescent="0.2">
      <c r="A23" s="10"/>
      <c r="B23" s="9" t="s">
        <v>44</v>
      </c>
      <c r="C23" s="11"/>
      <c r="D23" s="34"/>
      <c r="E23" s="21"/>
      <c r="G23" s="86"/>
      <c r="H23" s="82"/>
      <c r="K23" s="115"/>
    </row>
    <row r="24" spans="1:11" ht="11.25" customHeight="1" outlineLevel="1" x14ac:dyDescent="0.2">
      <c r="A24" s="10"/>
      <c r="B24" s="258" t="s">
        <v>258</v>
      </c>
      <c r="C24" s="1"/>
      <c r="D24" s="34"/>
      <c r="E24" s="21"/>
      <c r="G24" s="86"/>
      <c r="H24" s="82"/>
      <c r="K24" s="237"/>
    </row>
    <row r="25" spans="1:11" ht="11.25" customHeight="1" outlineLevel="1" x14ac:dyDescent="0.2">
      <c r="A25" s="10"/>
      <c r="B25" s="258"/>
      <c r="C25" s="3" t="s">
        <v>10</v>
      </c>
      <c r="D25" s="50" t="s">
        <v>138</v>
      </c>
      <c r="E25" s="21" t="s">
        <v>5</v>
      </c>
      <c r="F25" s="2">
        <f>9.5+7.8</f>
        <v>17.3</v>
      </c>
      <c r="G25" s="72"/>
      <c r="H25" s="72">
        <f>G25*F25</f>
        <v>0</v>
      </c>
      <c r="K25" s="237"/>
    </row>
    <row r="26" spans="1:11" ht="11.25" customHeight="1" outlineLevel="1" x14ac:dyDescent="0.2">
      <c r="A26" s="10"/>
      <c r="B26" s="258"/>
      <c r="C26" s="3"/>
      <c r="D26" s="50"/>
      <c r="E26" s="21"/>
      <c r="G26" s="72"/>
      <c r="H26" s="72"/>
      <c r="K26" s="237"/>
    </row>
    <row r="27" spans="1:11" ht="11.25" customHeight="1" outlineLevel="1" x14ac:dyDescent="0.2">
      <c r="A27" s="10"/>
      <c r="B27" s="258"/>
      <c r="C27" s="3"/>
      <c r="D27" s="50"/>
      <c r="E27" s="21"/>
      <c r="G27" s="72"/>
      <c r="H27" s="72"/>
      <c r="K27" s="237"/>
    </row>
    <row r="28" spans="1:11" ht="11.25" customHeight="1" outlineLevel="1" x14ac:dyDescent="0.2">
      <c r="A28" s="10"/>
      <c r="B28" s="258"/>
      <c r="C28" s="3"/>
      <c r="D28" s="50"/>
      <c r="E28" s="21"/>
      <c r="G28" s="72"/>
      <c r="H28" s="72"/>
      <c r="K28" s="237"/>
    </row>
    <row r="29" spans="1:11" ht="11.25" hidden="1" customHeight="1" outlineLevel="1" x14ac:dyDescent="0.2">
      <c r="A29" s="10"/>
      <c r="B29" s="258"/>
      <c r="C29" s="3"/>
      <c r="D29" s="50"/>
      <c r="E29" s="21"/>
      <c r="G29" s="72"/>
      <c r="H29" s="72"/>
      <c r="K29" s="237"/>
    </row>
    <row r="30" spans="1:11" outlineLevel="1" x14ac:dyDescent="0.2">
      <c r="A30" s="10"/>
      <c r="B30" s="258"/>
      <c r="C30" s="11"/>
      <c r="D30" s="34"/>
      <c r="E30" s="61" t="s">
        <v>13</v>
      </c>
      <c r="F30" s="62"/>
      <c r="G30" s="63"/>
      <c r="H30" s="64">
        <f>SUM(H25:H29)</f>
        <v>0</v>
      </c>
      <c r="K30" s="237"/>
    </row>
    <row r="31" spans="1:11" ht="12.75" outlineLevel="1" x14ac:dyDescent="0.2">
      <c r="A31" s="10"/>
      <c r="B31" s="190"/>
      <c r="C31" s="11"/>
      <c r="D31" s="187"/>
      <c r="E31" s="198"/>
      <c r="F31" s="199"/>
      <c r="G31" s="188"/>
      <c r="H31" s="201"/>
      <c r="K31" s="185"/>
    </row>
    <row r="32" spans="1:11" ht="11.25" customHeight="1" outlineLevel="1" x14ac:dyDescent="0.2">
      <c r="A32" s="10"/>
      <c r="B32" s="11" t="s">
        <v>132</v>
      </c>
      <c r="C32" s="1"/>
      <c r="D32" s="34"/>
      <c r="E32" s="21"/>
      <c r="G32" s="6"/>
      <c r="K32" s="237"/>
    </row>
    <row r="33" spans="1:11" ht="11.25" customHeight="1" outlineLevel="1" x14ac:dyDescent="0.2">
      <c r="A33" s="10"/>
      <c r="B33" s="11"/>
      <c r="C33" s="3" t="s">
        <v>10</v>
      </c>
      <c r="D33" s="50" t="s">
        <v>138</v>
      </c>
      <c r="E33" s="21" t="s">
        <v>4</v>
      </c>
      <c r="F33" s="2">
        <v>28</v>
      </c>
      <c r="G33" s="72"/>
      <c r="H33" s="72">
        <f>G33*F33</f>
        <v>0</v>
      </c>
      <c r="K33" s="237"/>
    </row>
    <row r="34" spans="1:11" ht="11.25" customHeight="1" outlineLevel="1" x14ac:dyDescent="0.2">
      <c r="A34" s="10"/>
      <c r="B34" s="11"/>
      <c r="C34" s="3"/>
      <c r="D34" s="50"/>
      <c r="E34" s="21"/>
      <c r="G34" s="72"/>
      <c r="H34" s="72"/>
      <c r="K34" s="237"/>
    </row>
    <row r="35" spans="1:11" ht="11.25" customHeight="1" outlineLevel="1" x14ac:dyDescent="0.2">
      <c r="A35" s="10"/>
      <c r="B35" s="11"/>
      <c r="C35" s="3"/>
      <c r="D35" s="50"/>
      <c r="E35" s="21"/>
      <c r="G35" s="72"/>
      <c r="H35" s="72"/>
      <c r="K35" s="237"/>
    </row>
    <row r="36" spans="1:11" ht="11.25" customHeight="1" outlineLevel="1" x14ac:dyDescent="0.2">
      <c r="A36" s="10"/>
      <c r="B36" s="11"/>
      <c r="C36" s="11"/>
      <c r="D36" s="34"/>
      <c r="E36" s="61" t="s">
        <v>13</v>
      </c>
      <c r="F36" s="62">
        <f>SUM(F33:F35)</f>
        <v>28</v>
      </c>
      <c r="G36" s="63"/>
      <c r="H36" s="64">
        <f>SUM(H33:H35)</f>
        <v>0</v>
      </c>
      <c r="K36" s="113"/>
    </row>
    <row r="37" spans="1:11" ht="11.25" customHeight="1" x14ac:dyDescent="0.2">
      <c r="D37" s="4">
        <f>SUM(D38:D48)</f>
        <v>0</v>
      </c>
      <c r="K37" s="113"/>
    </row>
    <row r="38" spans="1:11" s="7" customFormat="1" ht="11.25" customHeight="1" outlineLevel="1" thickBot="1" x14ac:dyDescent="0.25">
      <c r="A38" s="16"/>
      <c r="B38" s="17"/>
      <c r="C38" s="50"/>
      <c r="D38" s="34"/>
      <c r="E38" s="21"/>
      <c r="F38" s="2"/>
      <c r="G38" s="8"/>
      <c r="K38" s="5"/>
    </row>
    <row r="39" spans="1:11" ht="24" customHeight="1" thickBot="1" x14ac:dyDescent="0.25">
      <c r="B39" s="65" t="s">
        <v>259</v>
      </c>
      <c r="C39" s="66"/>
      <c r="D39" s="66"/>
      <c r="E39" s="67"/>
      <c r="F39" s="68"/>
      <c r="G39" s="69"/>
      <c r="H39" s="83">
        <f>+H21+H36+H30</f>
        <v>0</v>
      </c>
      <c r="K39" s="5"/>
    </row>
    <row r="40" spans="1:11" x14ac:dyDescent="0.2">
      <c r="K40" s="5"/>
    </row>
    <row r="41" spans="1:11" x14ac:dyDescent="0.2">
      <c r="K41" s="5"/>
    </row>
    <row r="42" spans="1:11" x14ac:dyDescent="0.2">
      <c r="B42" s="157"/>
      <c r="C42" s="157"/>
      <c r="D42" s="157"/>
      <c r="K42" s="5"/>
    </row>
    <row r="43" spans="1:11" x14ac:dyDescent="0.2">
      <c r="B43" s="157"/>
      <c r="C43" s="157"/>
      <c r="D43" s="157"/>
      <c r="K43" s="5"/>
    </row>
    <row r="44" spans="1:11" x14ac:dyDescent="0.2">
      <c r="B44" s="157"/>
      <c r="C44" s="157"/>
      <c r="D44" s="157"/>
      <c r="K44" s="5"/>
    </row>
    <row r="45" spans="1:11" x14ac:dyDescent="0.2">
      <c r="B45" s="157"/>
      <c r="C45" s="157"/>
      <c r="D45" s="157"/>
      <c r="K45" s="15"/>
    </row>
    <row r="46" spans="1:11" x14ac:dyDescent="0.2">
      <c r="B46" s="157"/>
      <c r="C46" s="157"/>
      <c r="D46" s="157"/>
      <c r="K46" s="5"/>
    </row>
    <row r="47" spans="1:11" x14ac:dyDescent="0.2">
      <c r="B47" s="157"/>
      <c r="C47" s="157"/>
      <c r="D47" s="157"/>
      <c r="K47" s="5"/>
    </row>
    <row r="48" spans="1:11" x14ac:dyDescent="0.2">
      <c r="B48" s="157"/>
      <c r="C48" s="157"/>
      <c r="D48" s="157"/>
      <c r="K48" s="5"/>
    </row>
    <row r="49" spans="2:11" x14ac:dyDescent="0.2">
      <c r="B49" s="157"/>
      <c r="C49" s="157"/>
      <c r="D49" s="157"/>
      <c r="K49" s="5"/>
    </row>
    <row r="50" spans="2:11" x14ac:dyDescent="0.2">
      <c r="K50" s="5"/>
    </row>
    <row r="51" spans="2:11" x14ac:dyDescent="0.2">
      <c r="K51" s="5"/>
    </row>
    <row r="52" spans="2:11" x14ac:dyDescent="0.2">
      <c r="K52" s="15"/>
    </row>
    <row r="53" spans="2:11" x14ac:dyDescent="0.2">
      <c r="K53" s="5"/>
    </row>
    <row r="54" spans="2:11" x14ac:dyDescent="0.2">
      <c r="K54" s="5"/>
    </row>
    <row r="55" spans="2:11" ht="76.150000000000006" customHeight="1" x14ac:dyDescent="0.2">
      <c r="K55" s="5"/>
    </row>
    <row r="56" spans="2:11" x14ac:dyDescent="0.2">
      <c r="K56" s="5"/>
    </row>
    <row r="57" spans="2:11" x14ac:dyDescent="0.2">
      <c r="K57" s="5"/>
    </row>
    <row r="58" spans="2:11" x14ac:dyDescent="0.2">
      <c r="K58" s="5"/>
    </row>
    <row r="59" spans="2:11" x14ac:dyDescent="0.2">
      <c r="K59" s="7"/>
    </row>
    <row r="60" spans="2:11" ht="15.75" x14ac:dyDescent="0.25">
      <c r="K60" s="107"/>
    </row>
    <row r="64" spans="2:11" x14ac:dyDescent="0.2">
      <c r="G64" s="82"/>
      <c r="H64" s="82"/>
    </row>
    <row r="136" spans="2:2" x14ac:dyDescent="0.2">
      <c r="B136" s="4" t="s">
        <v>39</v>
      </c>
    </row>
  </sheetData>
  <mergeCells count="12">
    <mergeCell ref="E4:I4"/>
    <mergeCell ref="C8:E8"/>
    <mergeCell ref="B13:H13"/>
    <mergeCell ref="B12:C12"/>
    <mergeCell ref="D12:H12"/>
    <mergeCell ref="K32:K35"/>
    <mergeCell ref="K6:K16"/>
    <mergeCell ref="K18:K20"/>
    <mergeCell ref="K24:K30"/>
    <mergeCell ref="A9:F10"/>
    <mergeCell ref="B24:B30"/>
    <mergeCell ref="B18:B20"/>
  </mergeCells>
  <pageMargins left="0.70866141732283472" right="0.70866141732283472" top="0.74803149606299213" bottom="0.74803149606299213" header="0.31496062992125984" footer="0.31496062992125984"/>
  <pageSetup paperSize="9" scale="56" fitToHeight="0" orientation="portrait" r:id="rId1"/>
  <rowBreaks count="1" manualBreakCount="1">
    <brk id="2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01-TERRASSEMENT DEMOLITION</vt:lpstr>
      <vt:lpstr>02-GROS OEUVRE</vt:lpstr>
      <vt:lpstr>03- COUVERTURE CHARPENTE</vt:lpstr>
      <vt:lpstr>04- REVETEMENTS EXT ENDUIT</vt:lpstr>
      <vt:lpstr>05- MENUISERIE EXT</vt:lpstr>
      <vt:lpstr>06- PLATRERIE DOUBLAGE</vt:lpstr>
      <vt:lpstr>07- MENUISERIE INT</vt:lpstr>
      <vt:lpstr>08-PEINTURE</vt:lpstr>
      <vt:lpstr>09-CARRELAGE</vt:lpstr>
      <vt:lpstr>10-RVT SOLS SOUPLES</vt:lpstr>
      <vt:lpstr>11- ELECTRICITE</vt:lpstr>
      <vt:lpstr>12- VENTILATION</vt:lpstr>
      <vt:lpstr>13- PLOMBERIE - CHAUFFAGE</vt:lpstr>
      <vt:lpstr>'01-TERRASSEMENT DEMOLITION'!Zone_d_impression</vt:lpstr>
      <vt:lpstr>'02-GROS OEUVRE'!Zone_d_impression</vt:lpstr>
      <vt:lpstr>'03- COUVERTURE CHARPENTE'!Zone_d_impression</vt:lpstr>
      <vt:lpstr>'04- REVETEMENTS EXT ENDUIT'!Zone_d_impression</vt:lpstr>
      <vt:lpstr>'05- MENUISERIE EXT'!Zone_d_impression</vt:lpstr>
      <vt:lpstr>'06- PLATRERIE DOUBLAGE'!Zone_d_impression</vt:lpstr>
      <vt:lpstr>'07- MENUISERIE INT'!Zone_d_impression</vt:lpstr>
      <vt:lpstr>'08-PEINTURE'!Zone_d_impression</vt:lpstr>
      <vt:lpstr>'09-CARRELAGE'!Zone_d_impression</vt:lpstr>
      <vt:lpstr>'10-RVT SOLS SOUPLES'!Zone_d_impression</vt:lpstr>
      <vt:lpstr>'11- ELECTRICITE'!Zone_d_impression</vt:lpstr>
      <vt:lpstr>'12- VENTILATION'!Zone_d_impression</vt:lpstr>
      <vt:lpstr>'13- PLOMBERIE - CHAUFFAGE'!Zone_d_impression</vt:lpstr>
    </vt:vector>
  </TitlesOfParts>
  <Company>Korus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Korus</dc:creator>
  <cp:lastModifiedBy>DESLAURIER FRANCOIS</cp:lastModifiedBy>
  <cp:lastPrinted>2021-08-05T16:07:48Z</cp:lastPrinted>
  <dcterms:created xsi:type="dcterms:W3CDTF">2014-02-12T14:21:32Z</dcterms:created>
  <dcterms:modified xsi:type="dcterms:W3CDTF">2021-08-06T02:55:29Z</dcterms:modified>
</cp:coreProperties>
</file>